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255" activeTab="4"/>
  </bookViews>
  <sheets>
    <sheet name="补贴核定汇总表" sheetId="2" r:id="rId1"/>
    <sheet name="李俊镇" sheetId="3" r:id="rId2"/>
    <sheet name="望洪镇" sheetId="4" r:id="rId3"/>
    <sheet name="杨和镇" sheetId="5" r:id="rId4"/>
    <sheet name="胜利乡" sheetId="6" r:id="rId5"/>
    <sheet name="望远镇" sheetId="7" r:id="rId6"/>
  </sheets>
  <definedNames>
    <definedName name="_xlnm.Print_Titles" localSheetId="5">望远镇!$1:$6</definedName>
  </definedNames>
  <calcPr calcId="162913"/>
</workbook>
</file>

<file path=xl/calcChain.xml><?xml version="1.0" encoding="utf-8"?>
<calcChain xmlns="http://schemas.openxmlformats.org/spreadsheetml/2006/main">
  <c r="K46" i="7" l="1"/>
  <c r="L46" i="7" s="1"/>
  <c r="N46" i="7" s="1"/>
  <c r="H46" i="7"/>
  <c r="L45" i="7"/>
  <c r="N45" i="7" s="1"/>
  <c r="K45" i="7"/>
  <c r="H45" i="7"/>
  <c r="K44" i="7"/>
  <c r="L44" i="7" s="1"/>
  <c r="N44" i="7" s="1"/>
  <c r="H44" i="7"/>
  <c r="K43" i="7"/>
  <c r="L43" i="7" s="1"/>
  <c r="N43" i="7" s="1"/>
  <c r="H43" i="7"/>
  <c r="L42" i="7"/>
  <c r="N42" i="7" s="1"/>
  <c r="K42" i="7"/>
  <c r="H42" i="7"/>
  <c r="K41" i="7"/>
  <c r="L41" i="7" s="1"/>
  <c r="N41" i="7" s="1"/>
  <c r="H41" i="7"/>
  <c r="K40" i="7"/>
  <c r="L40" i="7" s="1"/>
  <c r="N40" i="7" s="1"/>
  <c r="H40" i="7"/>
  <c r="L39" i="7"/>
  <c r="N39" i="7" s="1"/>
  <c r="K39" i="7"/>
  <c r="H39" i="7"/>
  <c r="K38" i="7"/>
  <c r="L38" i="7" s="1"/>
  <c r="N38" i="7" s="1"/>
  <c r="H38" i="7"/>
  <c r="K37" i="7"/>
  <c r="L37" i="7" s="1"/>
  <c r="N37" i="7" s="1"/>
  <c r="H37" i="7"/>
  <c r="L36" i="7"/>
  <c r="N36" i="7" s="1"/>
  <c r="K36" i="7"/>
  <c r="H36" i="7"/>
  <c r="K35" i="7"/>
  <c r="L35" i="7" s="1"/>
  <c r="N35" i="7" s="1"/>
  <c r="H35" i="7"/>
  <c r="K34" i="7"/>
  <c r="L34" i="7" s="1"/>
  <c r="N34" i="7" s="1"/>
  <c r="H34" i="7"/>
  <c r="L33" i="7"/>
  <c r="N33" i="7" s="1"/>
  <c r="K33" i="7"/>
  <c r="H33" i="7"/>
  <c r="K32" i="7"/>
  <c r="L32" i="7" s="1"/>
  <c r="N32" i="7" s="1"/>
  <c r="H32" i="7"/>
  <c r="K31" i="7"/>
  <c r="L31" i="7" s="1"/>
  <c r="N31" i="7" s="1"/>
  <c r="H31" i="7"/>
  <c r="L30" i="7"/>
  <c r="N30" i="7" s="1"/>
  <c r="K30" i="7"/>
  <c r="H30" i="7"/>
  <c r="K29" i="7"/>
  <c r="L29" i="7" s="1"/>
  <c r="N29" i="7" s="1"/>
  <c r="H29" i="7"/>
  <c r="K28" i="7"/>
  <c r="L28" i="7" s="1"/>
  <c r="N28" i="7" s="1"/>
  <c r="H28" i="7"/>
  <c r="L27" i="7"/>
  <c r="N27" i="7" s="1"/>
  <c r="K27" i="7"/>
  <c r="H27" i="7"/>
  <c r="K26" i="7"/>
  <c r="L26" i="7" s="1"/>
  <c r="N26" i="7" s="1"/>
  <c r="H26" i="7"/>
  <c r="K25" i="7"/>
  <c r="L25" i="7" s="1"/>
  <c r="N25" i="7" s="1"/>
  <c r="H25" i="7"/>
  <c r="L24" i="7"/>
  <c r="N24" i="7" s="1"/>
  <c r="K24" i="7"/>
  <c r="H24" i="7"/>
  <c r="K23" i="7"/>
  <c r="L23" i="7" s="1"/>
  <c r="N23" i="7" s="1"/>
  <c r="H23" i="7"/>
  <c r="K22" i="7"/>
  <c r="L22" i="7" s="1"/>
  <c r="N22" i="7" s="1"/>
  <c r="H22" i="7"/>
  <c r="L21" i="7"/>
  <c r="N21" i="7" s="1"/>
  <c r="K21" i="7"/>
  <c r="H21" i="7"/>
  <c r="K20" i="7"/>
  <c r="L20" i="7" s="1"/>
  <c r="N20" i="7" s="1"/>
  <c r="H20" i="7"/>
  <c r="K19" i="7"/>
  <c r="L19" i="7" s="1"/>
  <c r="N19" i="7" s="1"/>
  <c r="H19" i="7"/>
  <c r="L18" i="7"/>
  <c r="N18" i="7" s="1"/>
  <c r="K18" i="7"/>
  <c r="H18" i="7"/>
  <c r="K17" i="7"/>
  <c r="L17" i="7" s="1"/>
  <c r="N17" i="7" s="1"/>
  <c r="H17" i="7"/>
  <c r="K16" i="7"/>
  <c r="L16" i="7" s="1"/>
  <c r="N16" i="7" s="1"/>
  <c r="H16" i="7"/>
  <c r="L15" i="7"/>
  <c r="N15" i="7" s="1"/>
  <c r="K15" i="7"/>
  <c r="H15" i="7"/>
  <c r="K14" i="7"/>
  <c r="L14" i="7" s="1"/>
  <c r="N14" i="7" s="1"/>
  <c r="H14" i="7"/>
  <c r="K13" i="7"/>
  <c r="L13" i="7" s="1"/>
  <c r="N13" i="7" s="1"/>
  <c r="H13" i="7"/>
  <c r="L12" i="7"/>
  <c r="N12" i="7" s="1"/>
  <c r="K12" i="7"/>
  <c r="H12" i="7"/>
  <c r="K11" i="7"/>
  <c r="L11" i="7" s="1"/>
  <c r="N11" i="7" s="1"/>
  <c r="H11" i="7"/>
  <c r="K10" i="7"/>
  <c r="L10" i="7" s="1"/>
  <c r="N10" i="7" s="1"/>
  <c r="H10" i="7"/>
  <c r="L9" i="7"/>
  <c r="N9" i="7" s="1"/>
  <c r="K9" i="7"/>
  <c r="H9" i="7"/>
  <c r="K8" i="7"/>
  <c r="K7" i="7" s="1"/>
  <c r="H8" i="7"/>
  <c r="H7" i="7" s="1"/>
  <c r="F8" i="2" s="1"/>
  <c r="I7" i="7"/>
  <c r="G7" i="7"/>
  <c r="F7" i="7"/>
  <c r="E7" i="7"/>
  <c r="K9" i="6"/>
  <c r="L9" i="6" s="1"/>
  <c r="N9" i="6" s="1"/>
  <c r="H9" i="6"/>
  <c r="H7" i="6" s="1"/>
  <c r="F7" i="2" s="1"/>
  <c r="K8" i="6"/>
  <c r="L8" i="6" s="1"/>
  <c r="H8" i="6"/>
  <c r="I7" i="6"/>
  <c r="G7" i="6"/>
  <c r="F7" i="6"/>
  <c r="D7" i="2" s="1"/>
  <c r="E7" i="6"/>
  <c r="C7" i="2" s="1"/>
  <c r="K16" i="5"/>
  <c r="L16" i="5" s="1"/>
  <c r="N16" i="5" s="1"/>
  <c r="H16" i="5"/>
  <c r="L15" i="5"/>
  <c r="N15" i="5" s="1"/>
  <c r="K15" i="5"/>
  <c r="H15" i="5"/>
  <c r="K14" i="5"/>
  <c r="L14" i="5" s="1"/>
  <c r="N14" i="5" s="1"/>
  <c r="H14" i="5"/>
  <c r="K13" i="5"/>
  <c r="L13" i="5" s="1"/>
  <c r="N13" i="5" s="1"/>
  <c r="H13" i="5"/>
  <c r="L12" i="5"/>
  <c r="N12" i="5" s="1"/>
  <c r="K12" i="5"/>
  <c r="H12" i="5"/>
  <c r="K11" i="5"/>
  <c r="L11" i="5" s="1"/>
  <c r="N11" i="5" s="1"/>
  <c r="H11" i="5"/>
  <c r="K10" i="5"/>
  <c r="L10" i="5" s="1"/>
  <c r="N10" i="5" s="1"/>
  <c r="H10" i="5"/>
  <c r="L9" i="5"/>
  <c r="N9" i="5" s="1"/>
  <c r="K9" i="5"/>
  <c r="H9" i="5"/>
  <c r="K8" i="5"/>
  <c r="K7" i="5" s="1"/>
  <c r="H8" i="5"/>
  <c r="H7" i="5" s="1"/>
  <c r="F6" i="2" s="1"/>
  <c r="I7" i="5"/>
  <c r="G7" i="5"/>
  <c r="E6" i="2" s="1"/>
  <c r="F7" i="5"/>
  <c r="E7" i="5"/>
  <c r="K18" i="4"/>
  <c r="L18" i="4" s="1"/>
  <c r="N18" i="4" s="1"/>
  <c r="H18" i="4"/>
  <c r="K17" i="4"/>
  <c r="L17" i="4" s="1"/>
  <c r="N17" i="4" s="1"/>
  <c r="H17" i="4"/>
  <c r="L16" i="4"/>
  <c r="N16" i="4" s="1"/>
  <c r="K16" i="4"/>
  <c r="H16" i="4"/>
  <c r="K15" i="4"/>
  <c r="L15" i="4" s="1"/>
  <c r="N15" i="4" s="1"/>
  <c r="H15" i="4"/>
  <c r="K14" i="4"/>
  <c r="L14" i="4" s="1"/>
  <c r="N14" i="4" s="1"/>
  <c r="H14" i="4"/>
  <c r="L13" i="4"/>
  <c r="N13" i="4" s="1"/>
  <c r="K13" i="4"/>
  <c r="H13" i="4"/>
  <c r="K12" i="4"/>
  <c r="L12" i="4" s="1"/>
  <c r="N12" i="4" s="1"/>
  <c r="H12" i="4"/>
  <c r="K11" i="4"/>
  <c r="L11" i="4" s="1"/>
  <c r="N11" i="4" s="1"/>
  <c r="H11" i="4"/>
  <c r="L10" i="4"/>
  <c r="N10" i="4" s="1"/>
  <c r="K10" i="4"/>
  <c r="H10" i="4"/>
  <c r="K9" i="4"/>
  <c r="L9" i="4" s="1"/>
  <c r="N9" i="4" s="1"/>
  <c r="H9" i="4"/>
  <c r="H7" i="4" s="1"/>
  <c r="F5" i="2" s="1"/>
  <c r="K8" i="4"/>
  <c r="L8" i="4" s="1"/>
  <c r="H8" i="4"/>
  <c r="I7" i="4"/>
  <c r="G7" i="4"/>
  <c r="F7" i="4"/>
  <c r="D5" i="2" s="1"/>
  <c r="E7" i="4"/>
  <c r="C5" i="2" s="1"/>
  <c r="K17" i="3"/>
  <c r="L17" i="3" s="1"/>
  <c r="N17" i="3" s="1"/>
  <c r="H17" i="3"/>
  <c r="L16" i="3"/>
  <c r="N16" i="3" s="1"/>
  <c r="K16" i="3"/>
  <c r="H16" i="3"/>
  <c r="K15" i="3"/>
  <c r="L15" i="3" s="1"/>
  <c r="N15" i="3" s="1"/>
  <c r="H15" i="3"/>
  <c r="K14" i="3"/>
  <c r="L14" i="3" s="1"/>
  <c r="N14" i="3" s="1"/>
  <c r="H14" i="3"/>
  <c r="L13" i="3"/>
  <c r="N13" i="3" s="1"/>
  <c r="K13" i="3"/>
  <c r="H13" i="3"/>
  <c r="K12" i="3"/>
  <c r="L12" i="3" s="1"/>
  <c r="N12" i="3" s="1"/>
  <c r="H12" i="3"/>
  <c r="K11" i="3"/>
  <c r="L11" i="3" s="1"/>
  <c r="N11" i="3" s="1"/>
  <c r="H11" i="3"/>
  <c r="L10" i="3"/>
  <c r="N10" i="3" s="1"/>
  <c r="K10" i="3"/>
  <c r="H10" i="3"/>
  <c r="K9" i="3"/>
  <c r="L9" i="3" s="1"/>
  <c r="N9" i="3" s="1"/>
  <c r="H9" i="3"/>
  <c r="H7" i="3" s="1"/>
  <c r="F4" i="2" s="1"/>
  <c r="F9" i="2" s="1"/>
  <c r="K8" i="3"/>
  <c r="L8" i="3" s="1"/>
  <c r="H8" i="3"/>
  <c r="I7" i="3"/>
  <c r="G7" i="3"/>
  <c r="F7" i="3"/>
  <c r="D4" i="2" s="1"/>
  <c r="E7" i="3"/>
  <c r="C4" i="2" s="1"/>
  <c r="G8" i="2"/>
  <c r="E8" i="2"/>
  <c r="D8" i="2"/>
  <c r="C8" i="2"/>
  <c r="G7" i="2"/>
  <c r="E7" i="2"/>
  <c r="G6" i="2"/>
  <c r="D6" i="2"/>
  <c r="C6" i="2"/>
  <c r="G5" i="2"/>
  <c r="E5" i="2"/>
  <c r="G4" i="2"/>
  <c r="E4" i="2"/>
  <c r="G9" i="2" l="1"/>
  <c r="C9" i="2"/>
  <c r="E9" i="2"/>
  <c r="N8" i="4"/>
  <c r="N7" i="4" s="1"/>
  <c r="I5" i="2" s="1"/>
  <c r="L7" i="4"/>
  <c r="H5" i="2" s="1"/>
  <c r="N8" i="3"/>
  <c r="N7" i="3" s="1"/>
  <c r="I4" i="2" s="1"/>
  <c r="L7" i="3"/>
  <c r="H4" i="2" s="1"/>
  <c r="N8" i="6"/>
  <c r="N7" i="6" s="1"/>
  <c r="I7" i="2" s="1"/>
  <c r="L7" i="6"/>
  <c r="H7" i="2" s="1"/>
  <c r="D9" i="2"/>
  <c r="L8" i="5"/>
  <c r="L8" i="7"/>
  <c r="K7" i="3"/>
  <c r="K7" i="4"/>
  <c r="K7" i="6"/>
  <c r="L7" i="5" l="1"/>
  <c r="H6" i="2" s="1"/>
  <c r="N8" i="5"/>
  <c r="N7" i="5" s="1"/>
  <c r="I6" i="2" s="1"/>
  <c r="I9" i="2" s="1"/>
  <c r="L7" i="7"/>
  <c r="H8" i="2" s="1"/>
  <c r="H9" i="2" s="1"/>
  <c r="N8" i="7"/>
  <c r="N7" i="7" s="1"/>
  <c r="I8" i="2" s="1"/>
</calcChain>
</file>

<file path=xl/sharedStrings.xml><?xml version="1.0" encoding="utf-8"?>
<sst xmlns="http://schemas.openxmlformats.org/spreadsheetml/2006/main" count="334" uniqueCount="138">
  <si>
    <t>永宁县水稻原粮储备生产基地补贴核定汇总表</t>
  </si>
  <si>
    <t>序号</t>
  </si>
  <si>
    <t>乡镇</t>
  </si>
  <si>
    <t>申报面积（亩）</t>
  </si>
  <si>
    <t>核验面积（亩）</t>
  </si>
  <si>
    <t>订单面积（亩）</t>
  </si>
  <si>
    <t>订单数量     （公斤）</t>
  </si>
  <si>
    <t>实际交售数量（公斤）</t>
  </si>
  <si>
    <t>核定补贴面积（亩）</t>
  </si>
  <si>
    <t>核定补贴金额（元）</t>
  </si>
  <si>
    <t>备注</t>
  </si>
  <si>
    <t>李俊镇</t>
  </si>
  <si>
    <t>望洪镇</t>
  </si>
  <si>
    <t>杨和镇</t>
  </si>
  <si>
    <t>胜利乡</t>
  </si>
  <si>
    <t>望远镇</t>
  </si>
  <si>
    <t>合计</t>
  </si>
  <si>
    <t>永宁县水稻原粮储备生产基地补贴核定表</t>
  </si>
  <si>
    <t>核定单位：李俊镇</t>
  </si>
  <si>
    <t>19</t>
  </si>
  <si>
    <t>粮食种类</t>
  </si>
  <si>
    <t xml:space="preserve">粮食生产
主体名称 </t>
  </si>
  <si>
    <t>基地地址
（行政村）</t>
  </si>
  <si>
    <t>申报及核验面积
(亩)</t>
  </si>
  <si>
    <t>订单完成</t>
  </si>
  <si>
    <t>最终核定
补贴面积
(亩)</t>
  </si>
  <si>
    <t>补贴标准
（元/亩）</t>
  </si>
  <si>
    <t>补贴金额
（元）</t>
  </si>
  <si>
    <t>订单面积
(亩)</t>
  </si>
  <si>
    <t>订单数量
（公斤）</t>
  </si>
  <si>
    <t>交售粮食折合面积</t>
  </si>
  <si>
    <t>申报面积</t>
  </si>
  <si>
    <t>核验面积</t>
  </si>
  <si>
    <t>交售粮食数量
（公斤）</t>
  </si>
  <si>
    <t>折合标准
（亩/公斤）</t>
  </si>
  <si>
    <t>折合面积
（亩）</t>
  </si>
  <si>
    <t>稻谷</t>
  </si>
  <si>
    <t>汤万恒</t>
  </si>
  <si>
    <t>李俊镇魏团村1队</t>
  </si>
  <si>
    <t>贺小文</t>
  </si>
  <si>
    <t>李俊镇宁化村1-2队</t>
  </si>
  <si>
    <t>高艳</t>
  </si>
  <si>
    <t>李俊镇宁化村4队</t>
  </si>
  <si>
    <t>冯万义</t>
  </si>
  <si>
    <t>李俊镇宁化村3队</t>
  </si>
  <si>
    <t>王正华</t>
  </si>
  <si>
    <t>李岩军</t>
  </si>
  <si>
    <t>李俊镇西邵村</t>
  </si>
  <si>
    <t>陈艳</t>
  </si>
  <si>
    <t>李俊镇宁化村6队</t>
  </si>
  <si>
    <t>荀国</t>
  </si>
  <si>
    <t>李俊镇雷台村六队</t>
  </si>
  <si>
    <t>冯永山</t>
  </si>
  <si>
    <t>李俊镇魏团村6队</t>
  </si>
  <si>
    <t>纳建军</t>
  </si>
  <si>
    <t>李俊镇古光村七队</t>
  </si>
  <si>
    <t>核定单位：望洪镇</t>
  </si>
  <si>
    <t>钱永红</t>
  </si>
  <si>
    <t>靖益村水系西，靖吊路北侧</t>
  </si>
  <si>
    <t>黄金生</t>
  </si>
  <si>
    <t>新华村</t>
  </si>
  <si>
    <t>王继永</t>
  </si>
  <si>
    <t>王志</t>
  </si>
  <si>
    <t>金星村</t>
  </si>
  <si>
    <t>潘伟国</t>
  </si>
  <si>
    <t>西玉村</t>
  </si>
  <si>
    <t>曹东</t>
  </si>
  <si>
    <t>望洪村</t>
  </si>
  <si>
    <t>北渠村委会（李国军）</t>
  </si>
  <si>
    <t>北渠村</t>
  </si>
  <si>
    <t>农作物研究所</t>
  </si>
  <si>
    <t>农丰村</t>
  </si>
  <si>
    <t>宁大试验场</t>
  </si>
  <si>
    <t>西和村</t>
  </si>
  <si>
    <t>孙金平</t>
  </si>
  <si>
    <t>新华村委会</t>
  </si>
  <si>
    <t>核定单位：杨和镇</t>
  </si>
  <si>
    <t>陶学忠</t>
  </si>
  <si>
    <t>南北全村</t>
  </si>
  <si>
    <t>陈金明</t>
  </si>
  <si>
    <t>杨和村</t>
  </si>
  <si>
    <t>李占永</t>
  </si>
  <si>
    <t>吕凤兰</t>
  </si>
  <si>
    <t>旺全村</t>
  </si>
  <si>
    <t>宋万</t>
  </si>
  <si>
    <t>贺文祥</t>
  </si>
  <si>
    <t>吴庆</t>
  </si>
  <si>
    <t>东全村</t>
  </si>
  <si>
    <t>郭彦胜</t>
  </si>
  <si>
    <t>杨小明</t>
  </si>
  <si>
    <t>五渠村10队</t>
  </si>
  <si>
    <t>杨永</t>
  </si>
  <si>
    <t>核定单位：望远镇</t>
  </si>
  <si>
    <t>姚华东</t>
  </si>
  <si>
    <t>永清村</t>
  </si>
  <si>
    <t>汪洋</t>
  </si>
  <si>
    <t>汪泽</t>
  </si>
  <si>
    <t>靳明春</t>
  </si>
  <si>
    <t>政权村12队</t>
  </si>
  <si>
    <t>钱志娥</t>
  </si>
  <si>
    <t>周永宁</t>
  </si>
  <si>
    <t>李金军</t>
  </si>
  <si>
    <t>李平（李彦玲）</t>
  </si>
  <si>
    <t>李鹏</t>
  </si>
  <si>
    <t>谢珍</t>
  </si>
  <si>
    <t>谢建军</t>
  </si>
  <si>
    <t>谢建国</t>
  </si>
  <si>
    <t>李金永</t>
  </si>
  <si>
    <t>刘来保</t>
  </si>
  <si>
    <t>李金林</t>
  </si>
  <si>
    <t>王新明</t>
  </si>
  <si>
    <t>王新永</t>
  </si>
  <si>
    <t>王新刚</t>
  </si>
  <si>
    <t>吕学珍</t>
  </si>
  <si>
    <t>政权村13队</t>
  </si>
  <si>
    <t>陈建华</t>
  </si>
  <si>
    <t>季国军</t>
  </si>
  <si>
    <t>季国忠</t>
  </si>
  <si>
    <t>季清永</t>
  </si>
  <si>
    <t>王国林</t>
  </si>
  <si>
    <t>张治成</t>
  </si>
  <si>
    <t>谢成海</t>
  </si>
  <si>
    <t>侯文虎</t>
  </si>
  <si>
    <t>刘银</t>
  </si>
  <si>
    <t>刘军</t>
  </si>
  <si>
    <t>郑爱东</t>
  </si>
  <si>
    <t>刘宝</t>
  </si>
  <si>
    <t>杨跃军</t>
  </si>
  <si>
    <t>侯孝</t>
  </si>
  <si>
    <t>高峰</t>
  </si>
  <si>
    <t>胡连清</t>
  </si>
  <si>
    <t>张永</t>
  </si>
  <si>
    <t>上河村</t>
  </si>
  <si>
    <t>李永平</t>
  </si>
  <si>
    <t>李俭</t>
  </si>
  <si>
    <t>上河村5组</t>
  </si>
  <si>
    <t>谢玉</t>
  </si>
  <si>
    <t>填表单位：胜利乡人民政府                                                                      填报日期：2023年11月21日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</si>
</sst>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截止日期：2023年10月&quot;@&quot;日&quot;"/>
    <numFmt numFmtId="177" formatCode="#,##0&quot; &quot;"/>
    <numFmt numFmtId="178" formatCode="0.00&quot; &quot;"/>
    <numFmt numFmtId="179" formatCode="#,##0.00&quot; &quot;"/>
    <numFmt numFmtId="180" formatCode="0_ "/>
  </numFmts>
  <fonts count="12">
    <font>
      <sz val="11"/>
      <color indexed="8"/>
      <name val="SimSun"/>
      <charset val="134"/>
    </font>
    <font>
      <sz val="22"/>
      <color indexed="8"/>
      <name val="方正小标宋简体"/>
      <charset val="134"/>
    </font>
    <font>
      <sz val="12"/>
      <color indexed="8"/>
      <name val="仿宋"/>
      <family val="3"/>
      <charset val="134"/>
    </font>
    <font>
      <sz val="13"/>
      <color indexed="8"/>
      <name val="黑体"/>
      <family val="3"/>
      <charset val="134"/>
    </font>
    <font>
      <sz val="12"/>
      <color indexed="8"/>
      <name val="方正小标宋简体"/>
      <charset val="134"/>
    </font>
    <font>
      <sz val="12"/>
      <color theme="1"/>
      <name val="仿宋"/>
      <family val="3"/>
      <charset val="134"/>
    </font>
    <font>
      <sz val="11"/>
      <color theme="1"/>
      <name val="SimSun"/>
      <charset val="134"/>
    </font>
    <font>
      <sz val="18"/>
      <color indexed="8"/>
      <name val="方正小标宋简体"/>
      <charset val="134"/>
    </font>
    <font>
      <sz val="11"/>
      <color indexed="8"/>
      <name val="仿宋"/>
      <family val="3"/>
      <charset val="134"/>
    </font>
    <font>
      <sz val="18"/>
      <color indexed="8"/>
      <name val="仿宋"/>
      <family val="3"/>
      <charset val="134"/>
    </font>
    <font>
      <sz val="20"/>
      <color indexed="8"/>
      <name val="方正小标宋简体"/>
      <charset val="134"/>
    </font>
    <font>
      <sz val="9"/>
      <name val="SimSun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56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177" fontId="2" fillId="3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179" fontId="2" fillId="3" borderId="3" xfId="0" applyNumberFormat="1" applyFont="1" applyFill="1" applyBorder="1" applyAlignment="1">
      <alignment horizontal="center" vertical="center" wrapText="1"/>
    </xf>
    <xf numFmtId="178" fontId="2" fillId="2" borderId="3" xfId="0" applyNumberFormat="1" applyFont="1" applyFill="1" applyBorder="1" applyAlignment="1">
      <alignment horizontal="center" vertical="center"/>
    </xf>
    <xf numFmtId="178" fontId="2" fillId="2" borderId="3" xfId="0" applyNumberFormat="1" applyFont="1" applyFill="1" applyBorder="1" applyAlignment="1">
      <alignment horizontal="center" vertical="center" wrapText="1"/>
    </xf>
    <xf numFmtId="177" fontId="5" fillId="4" borderId="8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vertical="center"/>
    </xf>
    <xf numFmtId="179" fontId="5" fillId="4" borderId="8" xfId="0" applyNumberFormat="1" applyFont="1" applyFill="1" applyBorder="1" applyAlignment="1">
      <alignment horizontal="center" vertical="center" wrapText="1"/>
    </xf>
    <xf numFmtId="178" fontId="2" fillId="2" borderId="8" xfId="0" applyNumberFormat="1" applyFont="1" applyFill="1" applyBorder="1" applyAlignment="1">
      <alignment horizontal="center" vertical="center"/>
    </xf>
    <xf numFmtId="180" fontId="2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177" fontId="2" fillId="5" borderId="3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9" fontId="2" fillId="5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177" fontId="2" fillId="2" borderId="3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8" fontId="3" fillId="2" borderId="3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justify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78" fontId="3" fillId="2" borderId="8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left" vertical="center" wrapText="1"/>
    </xf>
    <xf numFmtId="49" fontId="4" fillId="2" borderId="9" xfId="0" applyNumberFormat="1" applyFont="1" applyFill="1" applyBorder="1" applyAlignment="1">
      <alignment horizontal="left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FFFFFF"/>
      <rgbColor rgb="00AAAAAA"/>
      <rgbColor rgb="0092D05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showGridLines="0" workbookViewId="0">
      <selection activeCell="M9" sqref="M9"/>
    </sheetView>
  </sheetViews>
  <sheetFormatPr defaultColWidth="6" defaultRowHeight="13.5" customHeight="1"/>
  <cols>
    <col min="1" max="1" width="5.375" style="1" customWidth="1"/>
    <col min="2" max="2" width="10.5" style="1" customWidth="1"/>
    <col min="3" max="3" width="13.125" style="1" customWidth="1"/>
    <col min="4" max="4" width="13.625" style="1" customWidth="1"/>
    <col min="5" max="5" width="13.875" style="1" customWidth="1"/>
    <col min="6" max="6" width="15" style="1" customWidth="1"/>
    <col min="7" max="7" width="17.125" style="1" customWidth="1"/>
    <col min="8" max="8" width="16" style="1" customWidth="1"/>
    <col min="9" max="9" width="16.5" style="1" customWidth="1"/>
    <col min="10" max="10" width="4.875" style="1" customWidth="1"/>
    <col min="11" max="11" width="6" style="1" customWidth="1"/>
    <col min="12" max="16384" width="6" style="1"/>
  </cols>
  <sheetData>
    <row r="1" spans="1:10" ht="39" customHeight="1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1"/>
    </row>
    <row r="2" spans="1:10" ht="14.1" customHeight="1">
      <c r="A2" s="25"/>
      <c r="B2" s="25"/>
      <c r="C2" s="25"/>
      <c r="D2" s="25"/>
      <c r="E2" s="25"/>
      <c r="F2" s="25"/>
      <c r="G2" s="25"/>
      <c r="H2" s="25"/>
      <c r="I2" s="25"/>
      <c r="J2" s="27"/>
    </row>
    <row r="3" spans="1:10" ht="39.950000000000003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</row>
    <row r="4" spans="1:10" ht="39.950000000000003" customHeight="1">
      <c r="A4" s="7">
        <v>1</v>
      </c>
      <c r="B4" s="6" t="s">
        <v>11</v>
      </c>
      <c r="C4" s="26">
        <f>SUM(李俊镇!$E$7)</f>
        <v>2292</v>
      </c>
      <c r="D4" s="26">
        <f>SUM(李俊镇!$F$7)</f>
        <v>2485</v>
      </c>
      <c r="E4" s="26">
        <f>SUM(李俊镇!$G$7)</f>
        <v>2485</v>
      </c>
      <c r="F4" s="26">
        <f>SUM(李俊镇!$H$7)</f>
        <v>994000</v>
      </c>
      <c r="G4" s="26">
        <f>SUM(李俊镇!$I$7)</f>
        <v>574057</v>
      </c>
      <c r="H4" s="10">
        <f>SUM(李俊镇!$L$7)</f>
        <v>1432.0000000000002</v>
      </c>
      <c r="I4" s="10">
        <f>SUM(李俊镇!$N$7)</f>
        <v>143200</v>
      </c>
      <c r="J4" s="28"/>
    </row>
    <row r="5" spans="1:10" ht="39.950000000000003" customHeight="1">
      <c r="A5" s="7">
        <v>2</v>
      </c>
      <c r="B5" s="6" t="s">
        <v>12</v>
      </c>
      <c r="C5" s="26">
        <f>SUM(望洪镇!$E$7)</f>
        <v>2378</v>
      </c>
      <c r="D5" s="26">
        <f>SUM(望洪镇!$F$7)</f>
        <v>2204</v>
      </c>
      <c r="E5" s="26">
        <f>SUM(望洪镇!$G$7)</f>
        <v>2204</v>
      </c>
      <c r="F5" s="26">
        <f>SUM(望洪镇!$H$7)</f>
        <v>881600</v>
      </c>
      <c r="G5" s="26">
        <f>SUM(望洪镇!$I$7)</f>
        <v>478774</v>
      </c>
      <c r="H5" s="10">
        <f>SUM(望洪镇!$L$7)</f>
        <v>1189.58</v>
      </c>
      <c r="I5" s="10">
        <f>SUM(望洪镇!$N$7)</f>
        <v>118958</v>
      </c>
      <c r="J5" s="28"/>
    </row>
    <row r="6" spans="1:10" ht="39.950000000000003" customHeight="1">
      <c r="A6" s="7">
        <v>3</v>
      </c>
      <c r="B6" s="6" t="s">
        <v>13</v>
      </c>
      <c r="C6" s="26">
        <f>SUM(杨和镇!$E$7)</f>
        <v>652</v>
      </c>
      <c r="D6" s="26">
        <f>SUM(杨和镇!$F$7)</f>
        <v>658</v>
      </c>
      <c r="E6" s="26">
        <f>SUM(杨和镇!$G$7)</f>
        <v>658</v>
      </c>
      <c r="F6" s="26">
        <f>SUM(杨和镇!$H$7)</f>
        <v>263200</v>
      </c>
      <c r="G6" s="26">
        <f>SUM(杨和镇!$I$7)</f>
        <v>222508</v>
      </c>
      <c r="H6" s="10">
        <f>SUM(杨和镇!$L$7)</f>
        <v>496.15</v>
      </c>
      <c r="I6" s="10">
        <f>SUM(杨和镇!$N$7)</f>
        <v>49615</v>
      </c>
      <c r="J6" s="28"/>
    </row>
    <row r="7" spans="1:10" ht="39.950000000000003" customHeight="1">
      <c r="A7" s="7">
        <v>4</v>
      </c>
      <c r="B7" s="6" t="s">
        <v>14</v>
      </c>
      <c r="C7" s="26">
        <f>SUM(胜利乡!$E$7)</f>
        <v>610</v>
      </c>
      <c r="D7" s="26">
        <f>SUM(胜利乡!$F$7)</f>
        <v>370</v>
      </c>
      <c r="E7" s="26">
        <f>SUM(胜利乡!$G$7)</f>
        <v>370</v>
      </c>
      <c r="F7" s="26">
        <f>SUM(胜利乡!$H$7)</f>
        <v>148000</v>
      </c>
      <c r="G7" s="26">
        <f>SUM(胜利乡!$I$7)</f>
        <v>62558</v>
      </c>
      <c r="H7" s="10">
        <f>SUM(胜利乡!$L$7)</f>
        <v>156.39500000000001</v>
      </c>
      <c r="I7" s="10">
        <f>SUM(胜利乡!$N$7)</f>
        <v>15639.5</v>
      </c>
      <c r="J7" s="28"/>
    </row>
    <row r="8" spans="1:10" ht="39.950000000000003" customHeight="1">
      <c r="A8" s="7">
        <v>5</v>
      </c>
      <c r="B8" s="6" t="s">
        <v>15</v>
      </c>
      <c r="C8" s="26">
        <f>SUM(望远镇!$E$7)</f>
        <v>1882</v>
      </c>
      <c r="D8" s="26">
        <f>SUM(望远镇!$F$7)</f>
        <v>1904</v>
      </c>
      <c r="E8" s="26">
        <f>SUM(望远镇!$G$7)</f>
        <v>1904</v>
      </c>
      <c r="F8" s="26">
        <f>SUM(望远镇!$H$7)</f>
        <v>761600</v>
      </c>
      <c r="G8" s="26">
        <f>SUM(望远镇!$I$7)</f>
        <v>981446</v>
      </c>
      <c r="H8" s="10">
        <f>SUM(望远镇!$L$7)</f>
        <v>1864.8474999999999</v>
      </c>
      <c r="I8" s="10">
        <f>SUM(望远镇!$N$7)</f>
        <v>186484.75</v>
      </c>
      <c r="J8" s="28"/>
    </row>
    <row r="9" spans="1:10" ht="45.95" customHeight="1">
      <c r="A9" s="32" t="s">
        <v>16</v>
      </c>
      <c r="B9" s="33"/>
      <c r="C9" s="10">
        <f t="shared" ref="C9:I9" si="0">SUM(C4:C8)</f>
        <v>7814</v>
      </c>
      <c r="D9" s="10">
        <f t="shared" si="0"/>
        <v>7621</v>
      </c>
      <c r="E9" s="10">
        <f t="shared" si="0"/>
        <v>7621</v>
      </c>
      <c r="F9" s="10">
        <f t="shared" si="0"/>
        <v>3048400</v>
      </c>
      <c r="G9" s="10">
        <f t="shared" si="0"/>
        <v>2319343</v>
      </c>
      <c r="H9" s="10">
        <f t="shared" si="0"/>
        <v>5138.9724999999999</v>
      </c>
      <c r="I9" s="10">
        <f t="shared" si="0"/>
        <v>513897.25</v>
      </c>
      <c r="J9" s="28"/>
    </row>
  </sheetData>
  <mergeCells count="2">
    <mergeCell ref="A1:J1"/>
    <mergeCell ref="A9:B9"/>
  </mergeCells>
  <phoneticPr fontId="11" type="noConversion"/>
  <pageMargins left="0.75" right="0.75" top="1.4166666666666701" bottom="1" header="0.5" footer="0.5"/>
  <pageSetup scale="98" orientation="landscape" useFirstPageNumber="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showGridLines="0" workbookViewId="0">
      <selection activeCell="K7" sqref="K7:L7"/>
    </sheetView>
  </sheetViews>
  <sheetFormatPr defaultColWidth="6" defaultRowHeight="13.5" customHeight="1"/>
  <cols>
    <col min="1" max="1" width="6" style="1" customWidth="1"/>
    <col min="2" max="2" width="7" style="1" customWidth="1"/>
    <col min="3" max="3" width="10.125" style="1" customWidth="1"/>
    <col min="4" max="4" width="21.75" style="1" customWidth="1"/>
    <col min="5" max="5" width="11.5" style="1" customWidth="1"/>
    <col min="6" max="6" width="11" style="1" customWidth="1"/>
    <col min="7" max="7" width="11.625" style="1" customWidth="1"/>
    <col min="8" max="8" width="12.875" style="1" customWidth="1"/>
    <col min="9" max="9" width="14.375" style="1" customWidth="1"/>
    <col min="10" max="10" width="12.75" style="1" customWidth="1"/>
    <col min="11" max="11" width="13" style="1" customWidth="1"/>
    <col min="12" max="12" width="13.25" style="1" customWidth="1"/>
    <col min="13" max="13" width="12.25" style="1" customWidth="1"/>
    <col min="14" max="14" width="15.25" style="1" customWidth="1"/>
    <col min="15" max="15" width="6" style="1" customWidth="1"/>
    <col min="16" max="16384" width="6" style="1"/>
  </cols>
  <sheetData>
    <row r="1" spans="1:14" ht="38.1" customHeight="1">
      <c r="A1" s="39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24.95" customHeight="1">
      <c r="A2" s="41" t="s">
        <v>18</v>
      </c>
      <c r="B2" s="41"/>
      <c r="C2" s="41"/>
      <c r="D2" s="41"/>
      <c r="E2" s="42" t="s">
        <v>19</v>
      </c>
      <c r="F2" s="42"/>
      <c r="G2" s="42"/>
      <c r="H2" s="42"/>
      <c r="I2" s="42"/>
      <c r="J2" s="42"/>
      <c r="K2" s="42"/>
      <c r="L2" s="22"/>
      <c r="M2" s="22"/>
      <c r="N2" s="22"/>
    </row>
    <row r="3" spans="1:14" ht="35.1" customHeight="1">
      <c r="A3" s="34" t="s">
        <v>1</v>
      </c>
      <c r="B3" s="34" t="s">
        <v>20</v>
      </c>
      <c r="C3" s="34" t="s">
        <v>21</v>
      </c>
      <c r="D3" s="34" t="s">
        <v>22</v>
      </c>
      <c r="E3" s="34" t="s">
        <v>23</v>
      </c>
      <c r="F3" s="35"/>
      <c r="G3" s="34" t="s">
        <v>24</v>
      </c>
      <c r="H3" s="35"/>
      <c r="I3" s="35"/>
      <c r="J3" s="35"/>
      <c r="K3" s="35"/>
      <c r="L3" s="34" t="s">
        <v>25</v>
      </c>
      <c r="M3" s="34" t="s">
        <v>26</v>
      </c>
      <c r="N3" s="34" t="s">
        <v>27</v>
      </c>
    </row>
    <row r="4" spans="1:14" ht="35.1" customHeight="1">
      <c r="A4" s="35"/>
      <c r="B4" s="35"/>
      <c r="C4" s="35"/>
      <c r="D4" s="35"/>
      <c r="E4" s="35"/>
      <c r="F4" s="35"/>
      <c r="G4" s="34" t="s">
        <v>28</v>
      </c>
      <c r="H4" s="34" t="s">
        <v>29</v>
      </c>
      <c r="I4" s="34" t="s">
        <v>30</v>
      </c>
      <c r="J4" s="35"/>
      <c r="K4" s="35"/>
      <c r="L4" s="36"/>
      <c r="M4" s="35"/>
      <c r="N4" s="35"/>
    </row>
    <row r="5" spans="1:14" ht="35.1" customHeight="1">
      <c r="A5" s="35"/>
      <c r="B5" s="35"/>
      <c r="C5" s="35"/>
      <c r="D5" s="35"/>
      <c r="E5" s="34" t="s">
        <v>31</v>
      </c>
      <c r="F5" s="34" t="s">
        <v>32</v>
      </c>
      <c r="G5" s="35"/>
      <c r="H5" s="35"/>
      <c r="I5" s="34" t="s">
        <v>33</v>
      </c>
      <c r="J5" s="34" t="s">
        <v>34</v>
      </c>
      <c r="K5" s="34" t="s">
        <v>35</v>
      </c>
      <c r="L5" s="36"/>
      <c r="M5" s="35"/>
      <c r="N5" s="35"/>
    </row>
    <row r="6" spans="1:14" ht="18" customHeigh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M6" s="35"/>
      <c r="N6" s="35"/>
    </row>
    <row r="7" spans="1:14" ht="35.1" customHeight="1">
      <c r="A7" s="37" t="s">
        <v>16</v>
      </c>
      <c r="B7" s="38"/>
      <c r="C7" s="38"/>
      <c r="D7" s="38"/>
      <c r="E7" s="3">
        <f>SUM(E8:E17)</f>
        <v>2292</v>
      </c>
      <c r="F7" s="3">
        <f>SUM(F8:F17)</f>
        <v>2485</v>
      </c>
      <c r="G7" s="3">
        <f>SUM(G8:G17)</f>
        <v>2485</v>
      </c>
      <c r="H7" s="3">
        <f>SUM(H8:H17)</f>
        <v>994000</v>
      </c>
      <c r="I7" s="3">
        <f>SUM(I8:I17)</f>
        <v>574057</v>
      </c>
      <c r="J7" s="3">
        <v>400</v>
      </c>
      <c r="K7" s="8">
        <f>SUM(K8:K17)</f>
        <v>1435.1425000000002</v>
      </c>
      <c r="L7" s="8">
        <f>SUM(L8:L17)</f>
        <v>1432.0000000000002</v>
      </c>
      <c r="M7" s="3">
        <v>100</v>
      </c>
      <c r="N7" s="8">
        <f>SUM(N8:N17)</f>
        <v>143200</v>
      </c>
    </row>
    <row r="8" spans="1:14" ht="35.1" customHeight="1">
      <c r="A8" s="4">
        <v>1</v>
      </c>
      <c r="B8" s="5" t="s">
        <v>36</v>
      </c>
      <c r="C8" s="5" t="s">
        <v>37</v>
      </c>
      <c r="D8" s="5" t="s">
        <v>38</v>
      </c>
      <c r="E8" s="4">
        <v>271</v>
      </c>
      <c r="F8" s="4">
        <v>271</v>
      </c>
      <c r="G8" s="4">
        <v>271</v>
      </c>
      <c r="H8" s="4">
        <f>G8*J8</f>
        <v>108400</v>
      </c>
      <c r="I8" s="4">
        <v>106340</v>
      </c>
      <c r="J8" s="4">
        <v>400</v>
      </c>
      <c r="K8" s="9">
        <f>I8/J8</f>
        <v>265.85000000000002</v>
      </c>
      <c r="L8" s="9">
        <f>IF(K8&gt;=F8,F8,IF(K8&lt;F8,K8))</f>
        <v>265.85000000000002</v>
      </c>
      <c r="M8" s="4">
        <v>100</v>
      </c>
      <c r="N8" s="9">
        <f>L8*M8</f>
        <v>26585.000000000004</v>
      </c>
    </row>
    <row r="9" spans="1:14" ht="35.1" customHeight="1">
      <c r="A9" s="4">
        <v>2</v>
      </c>
      <c r="B9" s="5" t="s">
        <v>36</v>
      </c>
      <c r="C9" s="5" t="s">
        <v>39</v>
      </c>
      <c r="D9" s="5" t="s">
        <v>40</v>
      </c>
      <c r="E9" s="4">
        <v>518</v>
      </c>
      <c r="F9" s="4">
        <v>606</v>
      </c>
      <c r="G9" s="4">
        <v>606</v>
      </c>
      <c r="H9" s="4">
        <f t="shared" ref="H9:H17" si="0">G9*J9</f>
        <v>242400</v>
      </c>
      <c r="I9" s="4">
        <v>243657</v>
      </c>
      <c r="J9" s="4">
        <v>400</v>
      </c>
      <c r="K9" s="9">
        <f t="shared" ref="K9:K17" si="1">I9/J9</f>
        <v>609.14250000000004</v>
      </c>
      <c r="L9" s="9">
        <f t="shared" ref="L9:L17" si="2">IF(K9&gt;=F9,F9,IF(K9&lt;F9,K9))</f>
        <v>606</v>
      </c>
      <c r="M9" s="4">
        <v>100</v>
      </c>
      <c r="N9" s="9">
        <f t="shared" ref="N9:N17" si="3">L9*M9</f>
        <v>60600</v>
      </c>
    </row>
    <row r="10" spans="1:14" ht="35.1" customHeight="1">
      <c r="A10" s="4">
        <v>3</v>
      </c>
      <c r="B10" s="5" t="s">
        <v>36</v>
      </c>
      <c r="C10" s="5" t="s">
        <v>41</v>
      </c>
      <c r="D10" s="5" t="s">
        <v>42</v>
      </c>
      <c r="E10" s="4">
        <v>283</v>
      </c>
      <c r="F10" s="4">
        <v>353</v>
      </c>
      <c r="G10" s="4">
        <v>353</v>
      </c>
      <c r="H10" s="4">
        <f t="shared" si="0"/>
        <v>141200</v>
      </c>
      <c r="I10" s="4">
        <v>79146</v>
      </c>
      <c r="J10" s="4">
        <v>400</v>
      </c>
      <c r="K10" s="9">
        <f t="shared" si="1"/>
        <v>197.86500000000001</v>
      </c>
      <c r="L10" s="9">
        <f t="shared" si="2"/>
        <v>197.86500000000001</v>
      </c>
      <c r="M10" s="4">
        <v>100</v>
      </c>
      <c r="N10" s="9">
        <f t="shared" si="3"/>
        <v>19786.5</v>
      </c>
    </row>
    <row r="11" spans="1:14" ht="35.1" customHeight="1">
      <c r="A11" s="4">
        <v>4</v>
      </c>
      <c r="B11" s="5" t="s">
        <v>36</v>
      </c>
      <c r="C11" s="5" t="s">
        <v>43</v>
      </c>
      <c r="D11" s="5" t="s">
        <v>44</v>
      </c>
      <c r="E11" s="4">
        <v>240</v>
      </c>
      <c r="F11" s="4">
        <v>270</v>
      </c>
      <c r="G11" s="4">
        <v>270</v>
      </c>
      <c r="H11" s="4">
        <f t="shared" si="0"/>
        <v>108000</v>
      </c>
      <c r="I11" s="4">
        <v>75208</v>
      </c>
      <c r="J11" s="4">
        <v>400</v>
      </c>
      <c r="K11" s="9">
        <f t="shared" si="1"/>
        <v>188.02</v>
      </c>
      <c r="L11" s="9">
        <f t="shared" si="2"/>
        <v>188.02</v>
      </c>
      <c r="M11" s="4">
        <v>100</v>
      </c>
      <c r="N11" s="9">
        <f t="shared" si="3"/>
        <v>18802</v>
      </c>
    </row>
    <row r="12" spans="1:14" ht="35.1" customHeight="1">
      <c r="A12" s="4">
        <v>5</v>
      </c>
      <c r="B12" s="5" t="s">
        <v>36</v>
      </c>
      <c r="C12" s="5" t="s">
        <v>45</v>
      </c>
      <c r="D12" s="5" t="s">
        <v>44</v>
      </c>
      <c r="E12" s="4">
        <v>80</v>
      </c>
      <c r="F12" s="4">
        <v>90</v>
      </c>
      <c r="G12" s="4">
        <v>90</v>
      </c>
      <c r="H12" s="4">
        <f t="shared" si="0"/>
        <v>36000</v>
      </c>
      <c r="I12" s="4">
        <v>21434</v>
      </c>
      <c r="J12" s="4">
        <v>400</v>
      </c>
      <c r="K12" s="9">
        <f t="shared" si="1"/>
        <v>53.585000000000001</v>
      </c>
      <c r="L12" s="9">
        <f t="shared" si="2"/>
        <v>53.585000000000001</v>
      </c>
      <c r="M12" s="4">
        <v>100</v>
      </c>
      <c r="N12" s="9">
        <f t="shared" si="3"/>
        <v>5358.5</v>
      </c>
    </row>
    <row r="13" spans="1:14" ht="35.1" customHeight="1">
      <c r="A13" s="4">
        <v>6</v>
      </c>
      <c r="B13" s="5" t="s">
        <v>36</v>
      </c>
      <c r="C13" s="5" t="s">
        <v>46</v>
      </c>
      <c r="D13" s="5" t="s">
        <v>47</v>
      </c>
      <c r="E13" s="4">
        <v>150</v>
      </c>
      <c r="F13" s="4">
        <v>150</v>
      </c>
      <c r="G13" s="4">
        <v>150</v>
      </c>
      <c r="H13" s="4">
        <f t="shared" si="0"/>
        <v>60000</v>
      </c>
      <c r="I13" s="4">
        <v>46177</v>
      </c>
      <c r="J13" s="4">
        <v>400</v>
      </c>
      <c r="K13" s="9">
        <f t="shared" si="1"/>
        <v>115.4425</v>
      </c>
      <c r="L13" s="9">
        <f t="shared" si="2"/>
        <v>115.4425</v>
      </c>
      <c r="M13" s="4">
        <v>100</v>
      </c>
      <c r="N13" s="9">
        <f t="shared" si="3"/>
        <v>11544.25</v>
      </c>
    </row>
    <row r="14" spans="1:14" ht="35.1" customHeight="1">
      <c r="A14" s="4">
        <v>7</v>
      </c>
      <c r="B14" s="5" t="s">
        <v>36</v>
      </c>
      <c r="C14" s="5" t="s">
        <v>48</v>
      </c>
      <c r="D14" s="5" t="s">
        <v>49</v>
      </c>
      <c r="E14" s="4">
        <v>70</v>
      </c>
      <c r="F14" s="4">
        <v>60</v>
      </c>
      <c r="G14" s="4">
        <v>60</v>
      </c>
      <c r="H14" s="4">
        <f t="shared" si="0"/>
        <v>24000</v>
      </c>
      <c r="I14" s="4">
        <v>2095</v>
      </c>
      <c r="J14" s="4">
        <v>400</v>
      </c>
      <c r="K14" s="9">
        <f t="shared" si="1"/>
        <v>5.2374999999999998</v>
      </c>
      <c r="L14" s="9">
        <f t="shared" si="2"/>
        <v>5.2374999999999998</v>
      </c>
      <c r="M14" s="4">
        <v>100</v>
      </c>
      <c r="N14" s="9">
        <f t="shared" si="3"/>
        <v>523.75</v>
      </c>
    </row>
    <row r="15" spans="1:14" ht="33" customHeight="1">
      <c r="A15" s="4">
        <v>8</v>
      </c>
      <c r="B15" s="5" t="s">
        <v>36</v>
      </c>
      <c r="C15" s="5" t="s">
        <v>50</v>
      </c>
      <c r="D15" s="5" t="s">
        <v>51</v>
      </c>
      <c r="E15" s="4">
        <v>10</v>
      </c>
      <c r="F15" s="4">
        <v>10</v>
      </c>
      <c r="G15" s="4">
        <v>10</v>
      </c>
      <c r="H15" s="4">
        <f t="shared" si="0"/>
        <v>4000</v>
      </c>
      <c r="I15" s="24"/>
      <c r="J15" s="4">
        <v>400</v>
      </c>
      <c r="K15" s="9">
        <f t="shared" si="1"/>
        <v>0</v>
      </c>
      <c r="L15" s="9">
        <f t="shared" si="2"/>
        <v>0</v>
      </c>
      <c r="M15" s="4">
        <v>100</v>
      </c>
      <c r="N15" s="9">
        <f t="shared" si="3"/>
        <v>0</v>
      </c>
    </row>
    <row r="16" spans="1:14" ht="33" customHeight="1">
      <c r="A16" s="4">
        <v>9</v>
      </c>
      <c r="B16" s="5" t="s">
        <v>36</v>
      </c>
      <c r="C16" s="5" t="s">
        <v>52</v>
      </c>
      <c r="D16" s="5" t="s">
        <v>53</v>
      </c>
      <c r="E16" s="4">
        <v>475</v>
      </c>
      <c r="F16" s="4">
        <v>475</v>
      </c>
      <c r="G16" s="4">
        <v>475</v>
      </c>
      <c r="H16" s="4">
        <f t="shared" si="0"/>
        <v>190000</v>
      </c>
      <c r="I16" s="24"/>
      <c r="J16" s="4">
        <v>400</v>
      </c>
      <c r="K16" s="9">
        <f t="shared" si="1"/>
        <v>0</v>
      </c>
      <c r="L16" s="9">
        <f t="shared" si="2"/>
        <v>0</v>
      </c>
      <c r="M16" s="4">
        <v>100</v>
      </c>
      <c r="N16" s="9">
        <f t="shared" si="3"/>
        <v>0</v>
      </c>
    </row>
    <row r="17" spans="1:14" ht="36" customHeight="1">
      <c r="A17" s="4">
        <v>10</v>
      </c>
      <c r="B17" s="5" t="s">
        <v>36</v>
      </c>
      <c r="C17" s="5" t="s">
        <v>54</v>
      </c>
      <c r="D17" s="5" t="s">
        <v>55</v>
      </c>
      <c r="E17" s="4">
        <v>195</v>
      </c>
      <c r="F17" s="4">
        <v>200</v>
      </c>
      <c r="G17" s="4">
        <v>200</v>
      </c>
      <c r="H17" s="4">
        <f t="shared" si="0"/>
        <v>80000</v>
      </c>
      <c r="I17" s="24"/>
      <c r="J17" s="4">
        <v>400</v>
      </c>
      <c r="K17" s="9">
        <f t="shared" si="1"/>
        <v>0</v>
      </c>
      <c r="L17" s="9">
        <f t="shared" si="2"/>
        <v>0</v>
      </c>
      <c r="M17" s="4">
        <v>100</v>
      </c>
      <c r="N17" s="9">
        <f t="shared" si="3"/>
        <v>0</v>
      </c>
    </row>
  </sheetData>
  <mergeCells count="21">
    <mergeCell ref="A1:N1"/>
    <mergeCell ref="A2:D2"/>
    <mergeCell ref="E2:K2"/>
    <mergeCell ref="G3:K3"/>
    <mergeCell ref="I4:K4"/>
    <mergeCell ref="A7:D7"/>
    <mergeCell ref="A3:A6"/>
    <mergeCell ref="B3:B6"/>
    <mergeCell ref="C3:C6"/>
    <mergeCell ref="D3:D6"/>
    <mergeCell ref="E5:E6"/>
    <mergeCell ref="F5:F6"/>
    <mergeCell ref="G4:G6"/>
    <mergeCell ref="H4:H6"/>
    <mergeCell ref="I5:I6"/>
    <mergeCell ref="E3:F4"/>
    <mergeCell ref="J5:J6"/>
    <mergeCell ref="K5:K6"/>
    <mergeCell ref="L3:L6"/>
    <mergeCell ref="M3:M6"/>
    <mergeCell ref="N3:N6"/>
  </mergeCells>
  <phoneticPr fontId="11" type="noConversion"/>
  <dataValidations count="1">
    <dataValidation type="list" allowBlank="1" showInputMessage="1" showErrorMessage="1" sqref="B7 B8 B15 B9:B14 B16:B17">
      <formula1>"小麦,稻谷"</formula1>
    </dataValidation>
  </dataValidations>
  <pageMargins left="0.75138899999999997" right="0.75138899999999997" top="1.18055555555556" bottom="0.66874999999999996" header="0.5" footer="0.5"/>
  <pageSetup scale="70" orientation="landscape" useFirstPageNumber="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showGridLines="0" topLeftCell="A3" workbookViewId="0">
      <selection activeCell="I15" sqref="I15"/>
    </sheetView>
  </sheetViews>
  <sheetFormatPr defaultColWidth="6" defaultRowHeight="13.5" customHeight="1"/>
  <cols>
    <col min="1" max="1" width="7.5" style="1" customWidth="1"/>
    <col min="2" max="2" width="7.25" style="1" customWidth="1"/>
    <col min="3" max="3" width="13.125" style="1" customWidth="1"/>
    <col min="4" max="4" width="18.25" style="1" customWidth="1"/>
    <col min="5" max="5" width="11.375" style="1" customWidth="1"/>
    <col min="6" max="6" width="10.625" style="1" customWidth="1"/>
    <col min="7" max="7" width="11.375" style="1" customWidth="1"/>
    <col min="8" max="8" width="13.75" style="1" customWidth="1"/>
    <col min="9" max="9" width="14.25" style="1" customWidth="1"/>
    <col min="10" max="10" width="13.25" style="1" customWidth="1"/>
    <col min="11" max="11" width="12.875" style="1" customWidth="1"/>
    <col min="12" max="12" width="11.875" style="1" customWidth="1"/>
    <col min="13" max="13" width="12.875" style="1" customWidth="1"/>
    <col min="14" max="14" width="14.375" style="1" customWidth="1"/>
    <col min="15" max="15" width="6" style="1" customWidth="1"/>
    <col min="16" max="16384" width="6" style="1"/>
  </cols>
  <sheetData>
    <row r="1" spans="1:14" ht="38.1" customHeight="1">
      <c r="A1" s="39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24.95" customHeight="1">
      <c r="A2" s="41" t="s">
        <v>56</v>
      </c>
      <c r="B2" s="41"/>
      <c r="C2" s="41"/>
      <c r="D2" s="41"/>
      <c r="E2" s="42" t="s">
        <v>19</v>
      </c>
      <c r="F2" s="42"/>
      <c r="G2" s="42"/>
      <c r="H2" s="42"/>
      <c r="I2" s="42"/>
      <c r="J2" s="42"/>
      <c r="K2" s="42"/>
      <c r="L2" s="22"/>
      <c r="M2" s="22"/>
      <c r="N2" s="22"/>
    </row>
    <row r="3" spans="1:14" ht="35.1" customHeight="1">
      <c r="A3" s="34" t="s">
        <v>1</v>
      </c>
      <c r="B3" s="34" t="s">
        <v>20</v>
      </c>
      <c r="C3" s="34" t="s">
        <v>21</v>
      </c>
      <c r="D3" s="34" t="s">
        <v>22</v>
      </c>
      <c r="E3" s="34" t="s">
        <v>23</v>
      </c>
      <c r="F3" s="35"/>
      <c r="G3" s="34" t="s">
        <v>24</v>
      </c>
      <c r="H3" s="35"/>
      <c r="I3" s="35"/>
      <c r="J3" s="35"/>
      <c r="K3" s="35"/>
      <c r="L3" s="34" t="s">
        <v>25</v>
      </c>
      <c r="M3" s="34" t="s">
        <v>26</v>
      </c>
      <c r="N3" s="34" t="s">
        <v>27</v>
      </c>
    </row>
    <row r="4" spans="1:14" ht="35.1" customHeight="1">
      <c r="A4" s="35"/>
      <c r="B4" s="35"/>
      <c r="C4" s="35"/>
      <c r="D4" s="35"/>
      <c r="E4" s="35"/>
      <c r="F4" s="35"/>
      <c r="G4" s="34" t="s">
        <v>28</v>
      </c>
      <c r="H4" s="34" t="s">
        <v>29</v>
      </c>
      <c r="I4" s="34" t="s">
        <v>30</v>
      </c>
      <c r="J4" s="35"/>
      <c r="K4" s="35"/>
      <c r="L4" s="36"/>
      <c r="M4" s="35"/>
      <c r="N4" s="35"/>
    </row>
    <row r="5" spans="1:14" ht="35.1" customHeight="1">
      <c r="A5" s="35"/>
      <c r="B5" s="35"/>
      <c r="C5" s="35"/>
      <c r="D5" s="35"/>
      <c r="E5" s="34" t="s">
        <v>31</v>
      </c>
      <c r="F5" s="34" t="s">
        <v>32</v>
      </c>
      <c r="G5" s="35"/>
      <c r="H5" s="35"/>
      <c r="I5" s="34" t="s">
        <v>33</v>
      </c>
      <c r="J5" s="34" t="s">
        <v>34</v>
      </c>
      <c r="K5" s="34" t="s">
        <v>35</v>
      </c>
      <c r="L5" s="36"/>
      <c r="M5" s="35"/>
      <c r="N5" s="35"/>
    </row>
    <row r="6" spans="1:14" ht="18" customHeigh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M6" s="35"/>
      <c r="N6" s="35"/>
    </row>
    <row r="7" spans="1:14" ht="35.1" customHeight="1">
      <c r="A7" s="43" t="s">
        <v>16</v>
      </c>
      <c r="B7" s="43"/>
      <c r="C7" s="43"/>
      <c r="D7" s="43"/>
      <c r="E7" s="21">
        <f>SUM(E8:E18)</f>
        <v>2378</v>
      </c>
      <c r="F7" s="21">
        <f t="shared" ref="F7:N7" si="0">SUM(F8:F18)</f>
        <v>2204</v>
      </c>
      <c r="G7" s="21">
        <f t="shared" si="0"/>
        <v>2204</v>
      </c>
      <c r="H7" s="21">
        <f t="shared" si="0"/>
        <v>881600</v>
      </c>
      <c r="I7" s="21">
        <f t="shared" si="0"/>
        <v>478774</v>
      </c>
      <c r="J7" s="21">
        <v>400</v>
      </c>
      <c r="K7" s="23">
        <f t="shared" si="0"/>
        <v>1196.9349999999999</v>
      </c>
      <c r="L7" s="23">
        <f t="shared" si="0"/>
        <v>1189.58</v>
      </c>
      <c r="M7" s="21">
        <v>100</v>
      </c>
      <c r="N7" s="23">
        <f t="shared" si="0"/>
        <v>118958</v>
      </c>
    </row>
    <row r="8" spans="1:14" ht="35.1" customHeight="1">
      <c r="A8" s="4">
        <v>1</v>
      </c>
      <c r="B8" s="5" t="s">
        <v>36</v>
      </c>
      <c r="C8" s="6" t="s">
        <v>57</v>
      </c>
      <c r="D8" s="6" t="s">
        <v>58</v>
      </c>
      <c r="E8" s="4">
        <v>500</v>
      </c>
      <c r="F8" s="4">
        <v>500</v>
      </c>
      <c r="G8" s="4">
        <v>500</v>
      </c>
      <c r="H8" s="4">
        <f t="shared" ref="H8:H18" si="1">G8*J8</f>
        <v>200000</v>
      </c>
      <c r="I8" s="4">
        <v>196285</v>
      </c>
      <c r="J8" s="4">
        <v>400</v>
      </c>
      <c r="K8" s="9">
        <f t="shared" ref="K8:K18" si="2">I8/J8</f>
        <v>490.71249999999998</v>
      </c>
      <c r="L8" s="9">
        <f t="shared" ref="L8:L18" si="3">IF(K8&gt;=F8,F8,IF(K8&lt;F8,K8))</f>
        <v>490.71249999999998</v>
      </c>
      <c r="M8" s="4">
        <v>100</v>
      </c>
      <c r="N8" s="9">
        <f t="shared" ref="N8:N18" si="4">L8*M8</f>
        <v>49071.25</v>
      </c>
    </row>
    <row r="9" spans="1:14" ht="35.1" customHeight="1">
      <c r="A9" s="4">
        <v>2</v>
      </c>
      <c r="B9" s="5" t="s">
        <v>36</v>
      </c>
      <c r="C9" s="6" t="s">
        <v>59</v>
      </c>
      <c r="D9" s="5" t="s">
        <v>60</v>
      </c>
      <c r="E9" s="4">
        <v>84</v>
      </c>
      <c r="F9" s="4">
        <v>84</v>
      </c>
      <c r="G9" s="4">
        <v>84</v>
      </c>
      <c r="H9" s="4">
        <f t="shared" si="1"/>
        <v>33600</v>
      </c>
      <c r="I9" s="4">
        <v>35346</v>
      </c>
      <c r="J9" s="4">
        <v>400</v>
      </c>
      <c r="K9" s="9">
        <f t="shared" si="2"/>
        <v>88.364999999999995</v>
      </c>
      <c r="L9" s="9">
        <f t="shared" si="3"/>
        <v>84</v>
      </c>
      <c r="M9" s="4">
        <v>100</v>
      </c>
      <c r="N9" s="9">
        <f t="shared" si="4"/>
        <v>8400</v>
      </c>
    </row>
    <row r="10" spans="1:14" ht="35.1" customHeight="1">
      <c r="A10" s="4">
        <v>3</v>
      </c>
      <c r="B10" s="5" t="s">
        <v>36</v>
      </c>
      <c r="C10" s="6" t="s">
        <v>61</v>
      </c>
      <c r="D10" s="5" t="s">
        <v>60</v>
      </c>
      <c r="E10" s="4">
        <v>340</v>
      </c>
      <c r="F10" s="4">
        <v>260</v>
      </c>
      <c r="G10" s="4">
        <v>260</v>
      </c>
      <c r="H10" s="4">
        <f t="shared" si="1"/>
        <v>104000</v>
      </c>
      <c r="I10" s="4">
        <v>105196</v>
      </c>
      <c r="J10" s="4">
        <v>400</v>
      </c>
      <c r="K10" s="9">
        <f t="shared" si="2"/>
        <v>262.99</v>
      </c>
      <c r="L10" s="9">
        <f t="shared" si="3"/>
        <v>260</v>
      </c>
      <c r="M10" s="4">
        <v>100</v>
      </c>
      <c r="N10" s="9">
        <f t="shared" si="4"/>
        <v>26000</v>
      </c>
    </row>
    <row r="11" spans="1:14" ht="35.1" customHeight="1">
      <c r="A11" s="4">
        <v>4</v>
      </c>
      <c r="B11" s="5" t="s">
        <v>36</v>
      </c>
      <c r="C11" s="6" t="s">
        <v>62</v>
      </c>
      <c r="D11" s="5" t="s">
        <v>63</v>
      </c>
      <c r="E11" s="4">
        <v>400</v>
      </c>
      <c r="F11" s="4">
        <v>400</v>
      </c>
      <c r="G11" s="4">
        <v>400</v>
      </c>
      <c r="H11" s="4">
        <f t="shared" si="1"/>
        <v>160000</v>
      </c>
      <c r="I11" s="4">
        <v>47966</v>
      </c>
      <c r="J11" s="4">
        <v>400</v>
      </c>
      <c r="K11" s="9">
        <f t="shared" si="2"/>
        <v>119.91500000000001</v>
      </c>
      <c r="L11" s="9">
        <f t="shared" si="3"/>
        <v>119.91500000000001</v>
      </c>
      <c r="M11" s="4">
        <v>100</v>
      </c>
      <c r="N11" s="9">
        <f t="shared" si="4"/>
        <v>11991.5</v>
      </c>
    </row>
    <row r="12" spans="1:14" ht="35.1" customHeight="1">
      <c r="A12" s="4">
        <v>5</v>
      </c>
      <c r="B12" s="5" t="s">
        <v>36</v>
      </c>
      <c r="C12" s="6" t="s">
        <v>64</v>
      </c>
      <c r="D12" s="5" t="s">
        <v>65</v>
      </c>
      <c r="E12" s="4">
        <v>300</v>
      </c>
      <c r="F12" s="4">
        <v>200</v>
      </c>
      <c r="G12" s="4">
        <v>200</v>
      </c>
      <c r="H12" s="4">
        <f t="shared" si="1"/>
        <v>80000</v>
      </c>
      <c r="I12" s="4">
        <v>79821</v>
      </c>
      <c r="J12" s="4">
        <v>400</v>
      </c>
      <c r="K12" s="9">
        <f t="shared" si="2"/>
        <v>199.55250000000001</v>
      </c>
      <c r="L12" s="9">
        <f t="shared" si="3"/>
        <v>199.55250000000001</v>
      </c>
      <c r="M12" s="4">
        <v>100</v>
      </c>
      <c r="N12" s="9">
        <f t="shared" si="4"/>
        <v>19955.25</v>
      </c>
    </row>
    <row r="13" spans="1:14" ht="35.1" customHeight="1">
      <c r="A13" s="4">
        <v>6</v>
      </c>
      <c r="B13" s="5" t="s">
        <v>36</v>
      </c>
      <c r="C13" s="6" t="s">
        <v>66</v>
      </c>
      <c r="D13" s="5" t="s">
        <v>67</v>
      </c>
      <c r="E13" s="4">
        <v>110</v>
      </c>
      <c r="F13" s="4">
        <v>110</v>
      </c>
      <c r="G13" s="4">
        <v>110</v>
      </c>
      <c r="H13" s="4">
        <f t="shared" si="1"/>
        <v>44000</v>
      </c>
      <c r="I13" s="24">
        <v>14160</v>
      </c>
      <c r="J13" s="4">
        <v>400</v>
      </c>
      <c r="K13" s="9">
        <f t="shared" si="2"/>
        <v>35.4</v>
      </c>
      <c r="L13" s="9">
        <f t="shared" si="3"/>
        <v>35.4</v>
      </c>
      <c r="M13" s="4">
        <v>100</v>
      </c>
      <c r="N13" s="9">
        <f t="shared" si="4"/>
        <v>3540</v>
      </c>
    </row>
    <row r="14" spans="1:14" ht="35.1" customHeight="1">
      <c r="A14" s="4">
        <v>7</v>
      </c>
      <c r="B14" s="5" t="s">
        <v>36</v>
      </c>
      <c r="C14" s="6" t="s">
        <v>68</v>
      </c>
      <c r="D14" s="5" t="s">
        <v>69</v>
      </c>
      <c r="E14" s="4">
        <v>200</v>
      </c>
      <c r="F14" s="4">
        <v>200</v>
      </c>
      <c r="G14" s="4">
        <v>200</v>
      </c>
      <c r="H14" s="4">
        <f t="shared" si="1"/>
        <v>80000</v>
      </c>
      <c r="I14" s="24"/>
      <c r="J14" s="4">
        <v>400</v>
      </c>
      <c r="K14" s="9">
        <f t="shared" si="2"/>
        <v>0</v>
      </c>
      <c r="L14" s="9">
        <f t="shared" si="3"/>
        <v>0</v>
      </c>
      <c r="M14" s="4">
        <v>100</v>
      </c>
      <c r="N14" s="9">
        <f t="shared" si="4"/>
        <v>0</v>
      </c>
    </row>
    <row r="15" spans="1:14" ht="35.1" customHeight="1">
      <c r="A15" s="4">
        <v>8</v>
      </c>
      <c r="B15" s="5" t="s">
        <v>36</v>
      </c>
      <c r="C15" s="6" t="s">
        <v>70</v>
      </c>
      <c r="D15" s="5" t="s">
        <v>71</v>
      </c>
      <c r="E15" s="4">
        <v>308</v>
      </c>
      <c r="F15" s="4">
        <v>308</v>
      </c>
      <c r="G15" s="4">
        <v>308</v>
      </c>
      <c r="H15" s="4">
        <f t="shared" si="1"/>
        <v>123200</v>
      </c>
      <c r="I15" s="24"/>
      <c r="J15" s="4">
        <v>400</v>
      </c>
      <c r="K15" s="9">
        <f t="shared" si="2"/>
        <v>0</v>
      </c>
      <c r="L15" s="9">
        <f t="shared" si="3"/>
        <v>0</v>
      </c>
      <c r="M15" s="4">
        <v>100</v>
      </c>
      <c r="N15" s="9">
        <f t="shared" si="4"/>
        <v>0</v>
      </c>
    </row>
    <row r="16" spans="1:14" ht="35.1" customHeight="1">
      <c r="A16" s="4">
        <v>9</v>
      </c>
      <c r="B16" s="6" t="s">
        <v>36</v>
      </c>
      <c r="C16" s="6" t="s">
        <v>72</v>
      </c>
      <c r="D16" s="6" t="s">
        <v>73</v>
      </c>
      <c r="E16" s="7">
        <v>70</v>
      </c>
      <c r="F16" s="7">
        <v>70</v>
      </c>
      <c r="G16" s="7">
        <v>70</v>
      </c>
      <c r="H16" s="4">
        <f t="shared" si="1"/>
        <v>28000</v>
      </c>
      <c r="I16" s="24"/>
      <c r="J16" s="7">
        <v>400</v>
      </c>
      <c r="K16" s="10">
        <f t="shared" si="2"/>
        <v>0</v>
      </c>
      <c r="L16" s="10">
        <f t="shared" si="3"/>
        <v>0</v>
      </c>
      <c r="M16" s="7">
        <v>100</v>
      </c>
      <c r="N16" s="10">
        <f t="shared" si="4"/>
        <v>0</v>
      </c>
    </row>
    <row r="17" spans="1:14" ht="35.1" customHeight="1">
      <c r="A17" s="4">
        <v>10</v>
      </c>
      <c r="B17" s="5" t="s">
        <v>36</v>
      </c>
      <c r="C17" s="6" t="s">
        <v>74</v>
      </c>
      <c r="D17" s="5" t="s">
        <v>60</v>
      </c>
      <c r="E17" s="4">
        <v>6</v>
      </c>
      <c r="F17" s="4">
        <v>6</v>
      </c>
      <c r="G17" s="4">
        <v>6</v>
      </c>
      <c r="H17" s="4">
        <f t="shared" si="1"/>
        <v>2400</v>
      </c>
      <c r="I17" s="24"/>
      <c r="J17" s="4">
        <v>400</v>
      </c>
      <c r="K17" s="9">
        <f t="shared" si="2"/>
        <v>0</v>
      </c>
      <c r="L17" s="9">
        <f t="shared" si="3"/>
        <v>0</v>
      </c>
      <c r="M17" s="4">
        <v>100</v>
      </c>
      <c r="N17" s="9">
        <f t="shared" si="4"/>
        <v>0</v>
      </c>
    </row>
    <row r="18" spans="1:14" ht="35.1" customHeight="1">
      <c r="A18" s="4">
        <v>11</v>
      </c>
      <c r="B18" s="5" t="s">
        <v>36</v>
      </c>
      <c r="C18" s="6" t="s">
        <v>75</v>
      </c>
      <c r="D18" s="5" t="s">
        <v>60</v>
      </c>
      <c r="E18" s="4">
        <v>60</v>
      </c>
      <c r="F18" s="4">
        <v>66</v>
      </c>
      <c r="G18" s="4">
        <v>66</v>
      </c>
      <c r="H18" s="4">
        <f t="shared" si="1"/>
        <v>26400</v>
      </c>
      <c r="I18" s="24"/>
      <c r="J18" s="4">
        <v>400</v>
      </c>
      <c r="K18" s="9">
        <f t="shared" si="2"/>
        <v>0</v>
      </c>
      <c r="L18" s="9">
        <f t="shared" si="3"/>
        <v>0</v>
      </c>
      <c r="M18" s="4">
        <v>100</v>
      </c>
      <c r="N18" s="9">
        <f t="shared" si="4"/>
        <v>0</v>
      </c>
    </row>
  </sheetData>
  <mergeCells count="21">
    <mergeCell ref="A1:N1"/>
    <mergeCell ref="A2:D2"/>
    <mergeCell ref="E2:K2"/>
    <mergeCell ref="G3:K3"/>
    <mergeCell ref="I4:K4"/>
    <mergeCell ref="A7:D7"/>
    <mergeCell ref="A3:A6"/>
    <mergeCell ref="B3:B6"/>
    <mergeCell ref="C3:C6"/>
    <mergeCell ref="D3:D6"/>
    <mergeCell ref="E5:E6"/>
    <mergeCell ref="F5:F6"/>
    <mergeCell ref="G4:G6"/>
    <mergeCell ref="H4:H6"/>
    <mergeCell ref="I5:I6"/>
    <mergeCell ref="E3:F4"/>
    <mergeCell ref="J5:J6"/>
    <mergeCell ref="K5:K6"/>
    <mergeCell ref="L3:L6"/>
    <mergeCell ref="M3:M6"/>
    <mergeCell ref="N3:N6"/>
  </mergeCells>
  <phoneticPr fontId="11" type="noConversion"/>
  <dataValidations count="1">
    <dataValidation type="list" allowBlank="1" showInputMessage="1" showErrorMessage="1" sqref="B10 B13 B17 B18 B7:B9 B11:B12 B14:B16">
      <formula1>"小麦,稻谷"</formula1>
    </dataValidation>
  </dataValidations>
  <pageMargins left="0.75138899999999997" right="0.75138899999999997" top="1.4166666666666701" bottom="0.66874999999999996" header="0.5" footer="0.5"/>
  <pageSetup scale="70" orientation="landscape" useFirstPageNumber="1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showGridLines="0" topLeftCell="A2" workbookViewId="0">
      <selection activeCell="I10" sqref="I10"/>
    </sheetView>
  </sheetViews>
  <sheetFormatPr defaultColWidth="6" defaultRowHeight="13.5" customHeight="1"/>
  <cols>
    <col min="1" max="1" width="6.5" style="1" customWidth="1"/>
    <col min="2" max="2" width="7.375" style="1" customWidth="1"/>
    <col min="3" max="3" width="12.75" style="1" customWidth="1"/>
    <col min="4" max="4" width="15.875" style="1" customWidth="1"/>
    <col min="5" max="5" width="11.25" style="1" customWidth="1"/>
    <col min="6" max="6" width="11.875" style="1" customWidth="1"/>
    <col min="7" max="7" width="11.25" style="1" customWidth="1"/>
    <col min="8" max="9" width="13.125" style="1" customWidth="1"/>
    <col min="10" max="10" width="12.5" style="1" customWidth="1"/>
    <col min="11" max="11" width="13.75" style="1" customWidth="1"/>
    <col min="12" max="12" width="12.75" style="1" customWidth="1"/>
    <col min="13" max="13" width="14.625" style="1" customWidth="1"/>
    <col min="14" max="14" width="15.375" style="1" customWidth="1"/>
    <col min="15" max="15" width="6" style="1" customWidth="1"/>
    <col min="16" max="16384" width="6" style="1"/>
  </cols>
  <sheetData>
    <row r="1" spans="1:14" ht="38.1" customHeight="1">
      <c r="A1" s="39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24.95" customHeight="1">
      <c r="A2" s="41" t="s">
        <v>76</v>
      </c>
      <c r="B2" s="44"/>
      <c r="C2" s="44"/>
      <c r="D2" s="2"/>
      <c r="E2" s="42" t="s">
        <v>19</v>
      </c>
      <c r="F2" s="42"/>
      <c r="G2" s="42"/>
      <c r="H2" s="42"/>
      <c r="I2" s="42"/>
      <c r="J2" s="42"/>
      <c r="K2" s="19"/>
      <c r="L2" s="19"/>
      <c r="M2" s="19"/>
      <c r="N2" s="19"/>
    </row>
    <row r="3" spans="1:14" ht="35.1" customHeight="1">
      <c r="A3" s="34" t="s">
        <v>1</v>
      </c>
      <c r="B3" s="34" t="s">
        <v>20</v>
      </c>
      <c r="C3" s="34" t="s">
        <v>21</v>
      </c>
      <c r="D3" s="34" t="s">
        <v>22</v>
      </c>
      <c r="E3" s="34" t="s">
        <v>23</v>
      </c>
      <c r="F3" s="35"/>
      <c r="G3" s="34" t="s">
        <v>24</v>
      </c>
      <c r="H3" s="35"/>
      <c r="I3" s="35"/>
      <c r="J3" s="35"/>
      <c r="K3" s="35"/>
      <c r="L3" s="34" t="s">
        <v>25</v>
      </c>
      <c r="M3" s="34" t="s">
        <v>26</v>
      </c>
      <c r="N3" s="34" t="s">
        <v>27</v>
      </c>
    </row>
    <row r="4" spans="1:14" ht="35.1" customHeight="1">
      <c r="A4" s="35"/>
      <c r="B4" s="35"/>
      <c r="C4" s="35"/>
      <c r="D4" s="35"/>
      <c r="E4" s="35"/>
      <c r="F4" s="35"/>
      <c r="G4" s="34" t="s">
        <v>28</v>
      </c>
      <c r="H4" s="34" t="s">
        <v>29</v>
      </c>
      <c r="I4" s="34" t="s">
        <v>30</v>
      </c>
      <c r="J4" s="35"/>
      <c r="K4" s="35"/>
      <c r="L4" s="36"/>
      <c r="M4" s="35"/>
      <c r="N4" s="35"/>
    </row>
    <row r="5" spans="1:14" ht="35.1" customHeight="1">
      <c r="A5" s="35"/>
      <c r="B5" s="35"/>
      <c r="C5" s="35"/>
      <c r="D5" s="35"/>
      <c r="E5" s="34" t="s">
        <v>31</v>
      </c>
      <c r="F5" s="34" t="s">
        <v>32</v>
      </c>
      <c r="G5" s="35"/>
      <c r="H5" s="35"/>
      <c r="I5" s="34" t="s">
        <v>33</v>
      </c>
      <c r="J5" s="34" t="s">
        <v>34</v>
      </c>
      <c r="K5" s="34" t="s">
        <v>35</v>
      </c>
      <c r="L5" s="36"/>
      <c r="M5" s="35"/>
      <c r="N5" s="35"/>
    </row>
    <row r="6" spans="1:14" ht="18" customHeigh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M6" s="35"/>
      <c r="N6" s="35"/>
    </row>
    <row r="7" spans="1:14" ht="35.1" customHeight="1">
      <c r="A7" s="37" t="s">
        <v>16</v>
      </c>
      <c r="B7" s="38"/>
      <c r="C7" s="38"/>
      <c r="D7" s="38"/>
      <c r="E7" s="3">
        <f>SUM(E8:E16)</f>
        <v>652</v>
      </c>
      <c r="F7" s="3">
        <f t="shared" ref="F7:N7" si="0">SUM(F8:F16)</f>
        <v>658</v>
      </c>
      <c r="G7" s="3">
        <f t="shared" si="0"/>
        <v>658</v>
      </c>
      <c r="H7" s="3">
        <f t="shared" si="0"/>
        <v>263200</v>
      </c>
      <c r="I7" s="3">
        <f t="shared" si="0"/>
        <v>222508</v>
      </c>
      <c r="J7" s="3">
        <v>400</v>
      </c>
      <c r="K7" s="8">
        <f t="shared" si="0"/>
        <v>556.27</v>
      </c>
      <c r="L7" s="8">
        <f t="shared" si="0"/>
        <v>496.15</v>
      </c>
      <c r="M7" s="3">
        <v>100</v>
      </c>
      <c r="N7" s="8">
        <f t="shared" si="0"/>
        <v>49615</v>
      </c>
    </row>
    <row r="8" spans="1:14" ht="35.1" customHeight="1">
      <c r="A8" s="4">
        <v>1</v>
      </c>
      <c r="B8" s="5" t="s">
        <v>36</v>
      </c>
      <c r="C8" s="5" t="s">
        <v>77</v>
      </c>
      <c r="D8" s="5" t="s">
        <v>78</v>
      </c>
      <c r="E8" s="18">
        <v>180</v>
      </c>
      <c r="F8" s="4">
        <v>180</v>
      </c>
      <c r="G8" s="4">
        <v>180</v>
      </c>
      <c r="H8" s="4">
        <f t="shared" ref="H8:H16" si="1">G8*J8</f>
        <v>72000</v>
      </c>
      <c r="I8" s="4">
        <v>70460</v>
      </c>
      <c r="J8" s="4">
        <v>400</v>
      </c>
      <c r="K8" s="9">
        <f t="shared" ref="K8:K16" si="2">I8/J8</f>
        <v>176.15</v>
      </c>
      <c r="L8" s="9">
        <f t="shared" ref="L8:L16" si="3">IF(K8&gt;=F8,F8,IF(K8&lt;F8,K8))</f>
        <v>176.15</v>
      </c>
      <c r="M8" s="4">
        <v>100</v>
      </c>
      <c r="N8" s="9">
        <f t="shared" ref="N8:N16" si="4">L8*M8</f>
        <v>17615</v>
      </c>
    </row>
    <row r="9" spans="1:14" ht="35.1" customHeight="1">
      <c r="A9" s="4">
        <v>2</v>
      </c>
      <c r="B9" s="5" t="s">
        <v>36</v>
      </c>
      <c r="C9" s="5" t="s">
        <v>79</v>
      </c>
      <c r="D9" s="5" t="s">
        <v>80</v>
      </c>
      <c r="E9" s="18">
        <v>92</v>
      </c>
      <c r="F9" s="4">
        <v>92</v>
      </c>
      <c r="G9" s="4">
        <v>92</v>
      </c>
      <c r="H9" s="4">
        <f t="shared" si="1"/>
        <v>36800</v>
      </c>
      <c r="I9" s="4">
        <v>47869</v>
      </c>
      <c r="J9" s="4">
        <v>400</v>
      </c>
      <c r="K9" s="9">
        <f t="shared" si="2"/>
        <v>119.6725</v>
      </c>
      <c r="L9" s="9">
        <f t="shared" si="3"/>
        <v>92</v>
      </c>
      <c r="M9" s="4">
        <v>100</v>
      </c>
      <c r="N9" s="9">
        <f t="shared" si="4"/>
        <v>9200</v>
      </c>
    </row>
    <row r="10" spans="1:14" ht="35.1" customHeight="1">
      <c r="A10" s="4">
        <v>3</v>
      </c>
      <c r="B10" s="5" t="s">
        <v>36</v>
      </c>
      <c r="C10" s="5" t="s">
        <v>81</v>
      </c>
      <c r="D10" s="5" t="s">
        <v>80</v>
      </c>
      <c r="E10" s="18">
        <v>27</v>
      </c>
      <c r="F10" s="4">
        <v>27</v>
      </c>
      <c r="G10" s="4">
        <v>27</v>
      </c>
      <c r="H10" s="4">
        <f t="shared" si="1"/>
        <v>10800</v>
      </c>
      <c r="I10" s="4">
        <v>12511</v>
      </c>
      <c r="J10" s="4">
        <v>400</v>
      </c>
      <c r="K10" s="9">
        <f t="shared" si="2"/>
        <v>31.2775</v>
      </c>
      <c r="L10" s="9">
        <f t="shared" si="3"/>
        <v>27</v>
      </c>
      <c r="M10" s="4">
        <v>100</v>
      </c>
      <c r="N10" s="9">
        <f t="shared" si="4"/>
        <v>2700</v>
      </c>
    </row>
    <row r="11" spans="1:14" ht="35.1" customHeight="1">
      <c r="A11" s="4">
        <v>4</v>
      </c>
      <c r="B11" s="5" t="s">
        <v>36</v>
      </c>
      <c r="C11" s="5" t="s">
        <v>82</v>
      </c>
      <c r="D11" s="5" t="s">
        <v>83</v>
      </c>
      <c r="E11" s="18">
        <v>21</v>
      </c>
      <c r="F11" s="4">
        <v>21</v>
      </c>
      <c r="G11" s="4">
        <v>21</v>
      </c>
      <c r="H11" s="4">
        <f t="shared" si="1"/>
        <v>8400</v>
      </c>
      <c r="I11" s="4">
        <v>10055</v>
      </c>
      <c r="J11" s="4">
        <v>400</v>
      </c>
      <c r="K11" s="9">
        <f t="shared" si="2"/>
        <v>25.137499999999999</v>
      </c>
      <c r="L11" s="9">
        <f t="shared" si="3"/>
        <v>21</v>
      </c>
      <c r="M11" s="4">
        <v>100</v>
      </c>
      <c r="N11" s="9">
        <f t="shared" si="4"/>
        <v>2100</v>
      </c>
    </row>
    <row r="12" spans="1:14" ht="35.1" customHeight="1">
      <c r="A12" s="4">
        <v>5</v>
      </c>
      <c r="B12" s="5" t="s">
        <v>36</v>
      </c>
      <c r="C12" s="5" t="s">
        <v>84</v>
      </c>
      <c r="D12" s="5" t="s">
        <v>83</v>
      </c>
      <c r="E12" s="18">
        <v>180</v>
      </c>
      <c r="F12" s="4">
        <v>180</v>
      </c>
      <c r="G12" s="4">
        <v>180</v>
      </c>
      <c r="H12" s="4">
        <f t="shared" si="1"/>
        <v>72000</v>
      </c>
      <c r="I12" s="4">
        <v>81613</v>
      </c>
      <c r="J12" s="4">
        <v>400</v>
      </c>
      <c r="K12" s="9">
        <f t="shared" si="2"/>
        <v>204.0325</v>
      </c>
      <c r="L12" s="9">
        <f t="shared" si="3"/>
        <v>180</v>
      </c>
      <c r="M12" s="4">
        <v>100</v>
      </c>
      <c r="N12" s="9">
        <f t="shared" si="4"/>
        <v>18000</v>
      </c>
    </row>
    <row r="13" spans="1:14" ht="35.1" customHeight="1">
      <c r="A13" s="4">
        <v>6</v>
      </c>
      <c r="B13" s="5" t="s">
        <v>36</v>
      </c>
      <c r="C13" s="5" t="s">
        <v>85</v>
      </c>
      <c r="D13" s="5" t="s">
        <v>78</v>
      </c>
      <c r="E13" s="18">
        <v>50</v>
      </c>
      <c r="F13" s="4">
        <v>56</v>
      </c>
      <c r="G13" s="4">
        <v>56</v>
      </c>
      <c r="H13" s="4">
        <f t="shared" si="1"/>
        <v>22400</v>
      </c>
      <c r="I13" s="20"/>
      <c r="J13" s="4">
        <v>400</v>
      </c>
      <c r="K13" s="9">
        <f t="shared" si="2"/>
        <v>0</v>
      </c>
      <c r="L13" s="9">
        <f t="shared" si="3"/>
        <v>0</v>
      </c>
      <c r="M13" s="4">
        <v>100</v>
      </c>
      <c r="N13" s="9">
        <f t="shared" si="4"/>
        <v>0</v>
      </c>
    </row>
    <row r="14" spans="1:14" ht="35.1" customHeight="1">
      <c r="A14" s="4">
        <v>7</v>
      </c>
      <c r="B14" s="5" t="s">
        <v>36</v>
      </c>
      <c r="C14" s="5" t="s">
        <v>86</v>
      </c>
      <c r="D14" s="5" t="s">
        <v>87</v>
      </c>
      <c r="E14" s="18">
        <v>28</v>
      </c>
      <c r="F14" s="4">
        <v>28</v>
      </c>
      <c r="G14" s="4">
        <v>28</v>
      </c>
      <c r="H14" s="4">
        <f t="shared" si="1"/>
        <v>11200</v>
      </c>
      <c r="I14" s="20"/>
      <c r="J14" s="4">
        <v>400</v>
      </c>
      <c r="K14" s="9">
        <f t="shared" si="2"/>
        <v>0</v>
      </c>
      <c r="L14" s="9">
        <f t="shared" si="3"/>
        <v>0</v>
      </c>
      <c r="M14" s="4">
        <v>100</v>
      </c>
      <c r="N14" s="9">
        <f t="shared" si="4"/>
        <v>0</v>
      </c>
    </row>
    <row r="15" spans="1:14" ht="35.1" customHeight="1">
      <c r="A15" s="4">
        <v>8</v>
      </c>
      <c r="B15" s="5" t="s">
        <v>36</v>
      </c>
      <c r="C15" s="5" t="s">
        <v>88</v>
      </c>
      <c r="D15" s="5" t="s">
        <v>80</v>
      </c>
      <c r="E15" s="18">
        <v>60</v>
      </c>
      <c r="F15" s="4">
        <v>60</v>
      </c>
      <c r="G15" s="4">
        <v>60</v>
      </c>
      <c r="H15" s="4">
        <f t="shared" si="1"/>
        <v>24000</v>
      </c>
      <c r="I15" s="20"/>
      <c r="J15" s="4">
        <v>400</v>
      </c>
      <c r="K15" s="9">
        <f t="shared" si="2"/>
        <v>0</v>
      </c>
      <c r="L15" s="9">
        <f t="shared" si="3"/>
        <v>0</v>
      </c>
      <c r="M15" s="4">
        <v>100</v>
      </c>
      <c r="N15" s="9">
        <f t="shared" si="4"/>
        <v>0</v>
      </c>
    </row>
    <row r="16" spans="1:14" ht="36.950000000000003" customHeight="1">
      <c r="A16" s="4">
        <v>9</v>
      </c>
      <c r="B16" s="5" t="s">
        <v>36</v>
      </c>
      <c r="C16" s="5" t="s">
        <v>89</v>
      </c>
      <c r="D16" s="5" t="s">
        <v>80</v>
      </c>
      <c r="E16" s="18">
        <v>14</v>
      </c>
      <c r="F16" s="4">
        <v>14</v>
      </c>
      <c r="G16" s="4">
        <v>14</v>
      </c>
      <c r="H16" s="4">
        <f t="shared" si="1"/>
        <v>5600</v>
      </c>
      <c r="I16" s="20"/>
      <c r="J16" s="4">
        <v>400</v>
      </c>
      <c r="K16" s="9">
        <f t="shared" si="2"/>
        <v>0</v>
      </c>
      <c r="L16" s="9">
        <f t="shared" si="3"/>
        <v>0</v>
      </c>
      <c r="M16" s="4">
        <v>100</v>
      </c>
      <c r="N16" s="9">
        <f t="shared" si="4"/>
        <v>0</v>
      </c>
    </row>
  </sheetData>
  <mergeCells count="21">
    <mergeCell ref="A1:N1"/>
    <mergeCell ref="A2:C2"/>
    <mergeCell ref="E2:J2"/>
    <mergeCell ref="G3:K3"/>
    <mergeCell ref="I4:K4"/>
    <mergeCell ref="A7:D7"/>
    <mergeCell ref="A3:A6"/>
    <mergeCell ref="B3:B6"/>
    <mergeCell ref="C3:C6"/>
    <mergeCell ref="D3:D6"/>
    <mergeCell ref="E5:E6"/>
    <mergeCell ref="F5:F6"/>
    <mergeCell ref="G4:G6"/>
    <mergeCell ref="H4:H6"/>
    <mergeCell ref="I5:I6"/>
    <mergeCell ref="E3:F4"/>
    <mergeCell ref="J5:J6"/>
    <mergeCell ref="K5:K6"/>
    <mergeCell ref="L3:L6"/>
    <mergeCell ref="M3:M6"/>
    <mergeCell ref="N3:N6"/>
  </mergeCells>
  <phoneticPr fontId="11" type="noConversion"/>
  <dataValidations count="1">
    <dataValidation type="list" allowBlank="1" showInputMessage="1" showErrorMessage="1" sqref="B9 B16 B7:B8 B10:B12 B13:B15">
      <formula1>"小麦,稻谷"</formula1>
    </dataValidation>
  </dataValidations>
  <pageMargins left="0.75138899999999997" right="0.75138899999999997" top="1.2986111111111101" bottom="0.66874999999999996" header="0.5" footer="0.5"/>
  <pageSetup scale="70" orientation="landscape" useFirstPageNumber="1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showGridLines="0" tabSelected="1" workbookViewId="0">
      <selection activeCell="I24" sqref="I24"/>
    </sheetView>
  </sheetViews>
  <sheetFormatPr defaultColWidth="6" defaultRowHeight="13.5" customHeight="1"/>
  <cols>
    <col min="1" max="1" width="5.625" style="1" customWidth="1"/>
    <col min="2" max="2" width="7" style="1" customWidth="1"/>
    <col min="3" max="3" width="12.5" style="1" customWidth="1"/>
    <col min="4" max="4" width="12.25" style="1" customWidth="1"/>
    <col min="5" max="6" width="10.25" style="1" customWidth="1"/>
    <col min="7" max="8" width="11.875" style="1" customWidth="1"/>
    <col min="9" max="11" width="12.5" style="1" customWidth="1"/>
    <col min="12" max="12" width="13.375" style="1" customWidth="1"/>
    <col min="13" max="13" width="12.5" style="1" customWidth="1"/>
    <col min="14" max="14" width="12.375" style="1" customWidth="1"/>
    <col min="15" max="15" width="6" style="1" customWidth="1"/>
    <col min="16" max="16384" width="6" style="1"/>
  </cols>
  <sheetData>
    <row r="1" spans="1:14" ht="54" customHeight="1">
      <c r="A1" s="48" t="s">
        <v>17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44.1" customHeight="1">
      <c r="A2" s="49" t="s">
        <v>137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1"/>
    </row>
    <row r="3" spans="1:14" ht="35.1" customHeight="1">
      <c r="A3" s="54" t="s">
        <v>1</v>
      </c>
      <c r="B3" s="45" t="s">
        <v>20</v>
      </c>
      <c r="C3" s="45" t="s">
        <v>21</v>
      </c>
      <c r="D3" s="45" t="s">
        <v>22</v>
      </c>
      <c r="E3" s="45" t="s">
        <v>23</v>
      </c>
      <c r="F3" s="46"/>
      <c r="G3" s="45" t="s">
        <v>24</v>
      </c>
      <c r="H3" s="46"/>
      <c r="I3" s="46"/>
      <c r="J3" s="46"/>
      <c r="K3" s="46"/>
      <c r="L3" s="45" t="s">
        <v>25</v>
      </c>
      <c r="M3" s="45" t="s">
        <v>26</v>
      </c>
      <c r="N3" s="45" t="s">
        <v>27</v>
      </c>
    </row>
    <row r="4" spans="1:14" ht="35.1" customHeight="1">
      <c r="A4" s="55"/>
      <c r="B4" s="46"/>
      <c r="C4" s="46"/>
      <c r="D4" s="46"/>
      <c r="E4" s="46"/>
      <c r="F4" s="46"/>
      <c r="G4" s="45" t="s">
        <v>28</v>
      </c>
      <c r="H4" s="45" t="s">
        <v>29</v>
      </c>
      <c r="I4" s="45" t="s">
        <v>30</v>
      </c>
      <c r="J4" s="46"/>
      <c r="K4" s="46"/>
      <c r="L4" s="47"/>
      <c r="M4" s="46"/>
      <c r="N4" s="46"/>
    </row>
    <row r="5" spans="1:14" ht="35.1" customHeight="1">
      <c r="A5" s="55"/>
      <c r="B5" s="46"/>
      <c r="C5" s="46"/>
      <c r="D5" s="46"/>
      <c r="E5" s="45" t="s">
        <v>31</v>
      </c>
      <c r="F5" s="45" t="s">
        <v>32</v>
      </c>
      <c r="G5" s="46"/>
      <c r="H5" s="46"/>
      <c r="I5" s="45" t="s">
        <v>33</v>
      </c>
      <c r="J5" s="45" t="s">
        <v>34</v>
      </c>
      <c r="K5" s="45" t="s">
        <v>35</v>
      </c>
      <c r="L5" s="47"/>
      <c r="M5" s="46"/>
      <c r="N5" s="46"/>
    </row>
    <row r="6" spans="1:14" ht="18" customHeight="1">
      <c r="A6" s="55"/>
      <c r="B6" s="46"/>
      <c r="C6" s="46"/>
      <c r="D6" s="46"/>
      <c r="E6" s="46"/>
      <c r="F6" s="46"/>
      <c r="G6" s="46"/>
      <c r="H6" s="46"/>
      <c r="I6" s="46"/>
      <c r="J6" s="46"/>
      <c r="K6" s="46"/>
      <c r="L6" s="47"/>
      <c r="M6" s="46"/>
      <c r="N6" s="46"/>
    </row>
    <row r="7" spans="1:14" ht="35.1" customHeight="1">
      <c r="A7" s="52" t="s">
        <v>16</v>
      </c>
      <c r="B7" s="53"/>
      <c r="C7" s="53"/>
      <c r="D7" s="53"/>
      <c r="E7" s="11">
        <f>SUM(E8:E9)</f>
        <v>610</v>
      </c>
      <c r="F7" s="11">
        <f t="shared" ref="F7:N7" si="0">SUM(F8:F9)</f>
        <v>370</v>
      </c>
      <c r="G7" s="11">
        <f t="shared" si="0"/>
        <v>370</v>
      </c>
      <c r="H7" s="11">
        <f t="shared" si="0"/>
        <v>148000</v>
      </c>
      <c r="I7" s="11">
        <f t="shared" si="0"/>
        <v>62558</v>
      </c>
      <c r="J7" s="11">
        <v>400</v>
      </c>
      <c r="K7" s="16">
        <f t="shared" si="0"/>
        <v>156.39500000000001</v>
      </c>
      <c r="L7" s="16">
        <f t="shared" si="0"/>
        <v>156.39500000000001</v>
      </c>
      <c r="M7" s="11">
        <v>100</v>
      </c>
      <c r="N7" s="16">
        <f t="shared" si="0"/>
        <v>15639.5</v>
      </c>
    </row>
    <row r="8" spans="1:14" ht="35.1" customHeight="1">
      <c r="A8" s="12">
        <v>1</v>
      </c>
      <c r="B8" s="13" t="s">
        <v>36</v>
      </c>
      <c r="C8" s="13" t="s">
        <v>48</v>
      </c>
      <c r="D8" s="13" t="s">
        <v>90</v>
      </c>
      <c r="E8" s="14">
        <v>280</v>
      </c>
      <c r="F8" s="14">
        <v>130</v>
      </c>
      <c r="G8" s="14">
        <v>130</v>
      </c>
      <c r="H8" s="14">
        <f>G8*J8</f>
        <v>52000</v>
      </c>
      <c r="I8" s="14">
        <v>52000</v>
      </c>
      <c r="J8" s="14">
        <v>400</v>
      </c>
      <c r="K8" s="17">
        <f>I8/J8</f>
        <v>130</v>
      </c>
      <c r="L8" s="17">
        <f>IF(K8&gt;=F8,F8,IF(K8&lt;F8,K8))</f>
        <v>130</v>
      </c>
      <c r="M8" s="14">
        <v>100</v>
      </c>
      <c r="N8" s="17">
        <f>L8*M8</f>
        <v>13000</v>
      </c>
    </row>
    <row r="9" spans="1:14" ht="35.1" customHeight="1">
      <c r="A9" s="12">
        <v>2</v>
      </c>
      <c r="B9" s="13" t="s">
        <v>36</v>
      </c>
      <c r="C9" s="13" t="s">
        <v>91</v>
      </c>
      <c r="D9" s="13" t="s">
        <v>90</v>
      </c>
      <c r="E9" s="14">
        <v>330</v>
      </c>
      <c r="F9" s="14">
        <v>240</v>
      </c>
      <c r="G9" s="14">
        <v>240</v>
      </c>
      <c r="H9" s="14">
        <f>G9*J9</f>
        <v>96000</v>
      </c>
      <c r="I9" s="14">
        <v>10558</v>
      </c>
      <c r="J9" s="14">
        <v>400</v>
      </c>
      <c r="K9" s="17">
        <f>I9/J9</f>
        <v>26.395</v>
      </c>
      <c r="L9" s="17">
        <f>IF(K9&gt;=F9,F9,IF(K9&lt;F9,K9))</f>
        <v>26.395</v>
      </c>
      <c r="M9" s="14">
        <v>100</v>
      </c>
      <c r="N9" s="17">
        <f>L9*M9</f>
        <v>2639.5</v>
      </c>
    </row>
    <row r="15" spans="1:14" ht="13.5" customHeight="1">
      <c r="E15" s="15"/>
    </row>
  </sheetData>
  <mergeCells count="20">
    <mergeCell ref="A7:D7"/>
    <mergeCell ref="A3:A6"/>
    <mergeCell ref="B3:B6"/>
    <mergeCell ref="C3:C6"/>
    <mergeCell ref="D3:D6"/>
    <mergeCell ref="E3:F4"/>
    <mergeCell ref="L3:L6"/>
    <mergeCell ref="M3:M6"/>
    <mergeCell ref="N3:N6"/>
    <mergeCell ref="A1:N1"/>
    <mergeCell ref="A2:N2"/>
    <mergeCell ref="G3:K3"/>
    <mergeCell ref="I4:K4"/>
    <mergeCell ref="E5:E6"/>
    <mergeCell ref="F5:F6"/>
    <mergeCell ref="G4:G6"/>
    <mergeCell ref="H4:H6"/>
    <mergeCell ref="I5:I6"/>
    <mergeCell ref="J5:J6"/>
    <mergeCell ref="K5:K6"/>
  </mergeCells>
  <phoneticPr fontId="11" type="noConversion"/>
  <dataValidations count="1">
    <dataValidation type="list" allowBlank="1" showInputMessage="1" showErrorMessage="1" sqref="B7:B9">
      <formula1>"小麦,稻谷"</formula1>
    </dataValidation>
  </dataValidations>
  <pageMargins left="0.75138899999999997" right="0.75138899999999997" top="1.53541666666667" bottom="0.66874999999999996" header="0.5" footer="0.5"/>
  <pageSetup scale="60" orientation="landscape" useFirstPageNumber="1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topLeftCell="A7" workbookViewId="0">
      <selection activeCell="M7" sqref="M7"/>
    </sheetView>
  </sheetViews>
  <sheetFormatPr defaultColWidth="6" defaultRowHeight="13.5" customHeight="1"/>
  <cols>
    <col min="1" max="1" width="6.125" style="1" customWidth="1"/>
    <col min="2" max="2" width="7.5" style="1" customWidth="1"/>
    <col min="3" max="3" width="14" style="1" customWidth="1"/>
    <col min="4" max="4" width="15.875" style="1" customWidth="1"/>
    <col min="5" max="5" width="12.125" style="1" customWidth="1"/>
    <col min="6" max="6" width="11.875" style="1" customWidth="1"/>
    <col min="7" max="7" width="10.625" style="1" customWidth="1"/>
    <col min="8" max="8" width="12.5" style="1" customWidth="1"/>
    <col min="9" max="9" width="13.5" style="1" customWidth="1"/>
    <col min="10" max="10" width="13.375" style="1" customWidth="1"/>
    <col min="11" max="11" width="13.875" style="1" customWidth="1"/>
    <col min="12" max="12" width="12.375" style="1" customWidth="1"/>
    <col min="13" max="13" width="12.75" style="1" customWidth="1"/>
    <col min="14" max="14" width="15.375" style="1" customWidth="1"/>
    <col min="15" max="15" width="6" style="1" customWidth="1"/>
    <col min="16" max="16384" width="6" style="1"/>
  </cols>
  <sheetData>
    <row r="1" spans="1:14" ht="38.1" customHeight="1">
      <c r="A1" s="39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24.95" customHeight="1">
      <c r="A2" s="41" t="s">
        <v>92</v>
      </c>
      <c r="B2" s="44"/>
      <c r="C2" s="44"/>
      <c r="D2" s="2"/>
      <c r="E2" s="42" t="s">
        <v>19</v>
      </c>
      <c r="F2" s="42"/>
      <c r="G2" s="42"/>
      <c r="H2" s="42"/>
      <c r="I2" s="42"/>
      <c r="J2" s="42"/>
      <c r="K2" s="2"/>
      <c r="L2" s="2"/>
      <c r="M2" s="2"/>
      <c r="N2" s="2"/>
    </row>
    <row r="3" spans="1:14" ht="35.1" customHeight="1">
      <c r="A3" s="34" t="s">
        <v>1</v>
      </c>
      <c r="B3" s="34" t="s">
        <v>20</v>
      </c>
      <c r="C3" s="34" t="s">
        <v>21</v>
      </c>
      <c r="D3" s="34" t="s">
        <v>22</v>
      </c>
      <c r="E3" s="34" t="s">
        <v>23</v>
      </c>
      <c r="F3" s="35"/>
      <c r="G3" s="34" t="s">
        <v>24</v>
      </c>
      <c r="H3" s="35"/>
      <c r="I3" s="35"/>
      <c r="J3" s="35"/>
      <c r="K3" s="35"/>
      <c r="L3" s="34" t="s">
        <v>25</v>
      </c>
      <c r="M3" s="34" t="s">
        <v>26</v>
      </c>
      <c r="N3" s="34" t="s">
        <v>27</v>
      </c>
    </row>
    <row r="4" spans="1:14" ht="35.1" customHeight="1">
      <c r="A4" s="35"/>
      <c r="B4" s="35"/>
      <c r="C4" s="35"/>
      <c r="D4" s="35"/>
      <c r="E4" s="35"/>
      <c r="F4" s="35"/>
      <c r="G4" s="34" t="s">
        <v>28</v>
      </c>
      <c r="H4" s="34" t="s">
        <v>29</v>
      </c>
      <c r="I4" s="34" t="s">
        <v>30</v>
      </c>
      <c r="J4" s="35"/>
      <c r="K4" s="35"/>
      <c r="L4" s="36"/>
      <c r="M4" s="35"/>
      <c r="N4" s="35"/>
    </row>
    <row r="5" spans="1:14" ht="35.1" customHeight="1">
      <c r="A5" s="35"/>
      <c r="B5" s="35"/>
      <c r="C5" s="35"/>
      <c r="D5" s="35"/>
      <c r="E5" s="34" t="s">
        <v>31</v>
      </c>
      <c r="F5" s="34" t="s">
        <v>32</v>
      </c>
      <c r="G5" s="35"/>
      <c r="H5" s="35"/>
      <c r="I5" s="34" t="s">
        <v>33</v>
      </c>
      <c r="J5" s="34" t="s">
        <v>34</v>
      </c>
      <c r="K5" s="34" t="s">
        <v>35</v>
      </c>
      <c r="L5" s="36"/>
      <c r="M5" s="35"/>
      <c r="N5" s="35"/>
    </row>
    <row r="6" spans="1:14" ht="18" customHeigh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M6" s="35"/>
      <c r="N6" s="35"/>
    </row>
    <row r="7" spans="1:14" ht="35.1" customHeight="1">
      <c r="A7" s="37" t="s">
        <v>16</v>
      </c>
      <c r="B7" s="38"/>
      <c r="C7" s="38"/>
      <c r="D7" s="38"/>
      <c r="E7" s="3">
        <f>SUM(E8:E46)</f>
        <v>1882</v>
      </c>
      <c r="F7" s="3">
        <f t="shared" ref="F7:N7" si="0">SUM(F8:F46)</f>
        <v>1904</v>
      </c>
      <c r="G7" s="3">
        <f t="shared" si="0"/>
        <v>1904</v>
      </c>
      <c r="H7" s="3">
        <f t="shared" si="0"/>
        <v>761600</v>
      </c>
      <c r="I7" s="3">
        <f t="shared" si="0"/>
        <v>981446</v>
      </c>
      <c r="J7" s="3">
        <v>400</v>
      </c>
      <c r="K7" s="8">
        <f t="shared" si="0"/>
        <v>2453.6150000000002</v>
      </c>
      <c r="L7" s="8">
        <f t="shared" si="0"/>
        <v>1864.8474999999999</v>
      </c>
      <c r="M7" s="3">
        <v>100</v>
      </c>
      <c r="N7" s="8">
        <f t="shared" si="0"/>
        <v>186484.75</v>
      </c>
    </row>
    <row r="8" spans="1:14" ht="35.1" customHeight="1">
      <c r="A8" s="4">
        <v>1</v>
      </c>
      <c r="B8" s="5" t="s">
        <v>36</v>
      </c>
      <c r="C8" s="5" t="s">
        <v>93</v>
      </c>
      <c r="D8" s="5" t="s">
        <v>94</v>
      </c>
      <c r="E8" s="4">
        <v>180</v>
      </c>
      <c r="F8" s="4">
        <v>202</v>
      </c>
      <c r="G8" s="4">
        <v>202</v>
      </c>
      <c r="H8" s="4">
        <f t="shared" ref="H8:H27" si="1">G8*J8</f>
        <v>80800</v>
      </c>
      <c r="I8" s="4">
        <v>83989</v>
      </c>
      <c r="J8" s="4">
        <v>400</v>
      </c>
      <c r="K8" s="9">
        <f t="shared" ref="K8:K27" si="2">I8/J8</f>
        <v>209.9725</v>
      </c>
      <c r="L8" s="9">
        <f t="shared" ref="L8:L27" si="3">IF(K8&gt;=F8,F8,IF(K8&lt;F8,K8))</f>
        <v>202</v>
      </c>
      <c r="M8" s="4">
        <v>100</v>
      </c>
      <c r="N8" s="9">
        <f t="shared" ref="N8:N27" si="4">L8*M8</f>
        <v>20200</v>
      </c>
    </row>
    <row r="9" spans="1:14" ht="35.1" customHeight="1">
      <c r="A9" s="4">
        <v>2</v>
      </c>
      <c r="B9" s="5" t="s">
        <v>36</v>
      </c>
      <c r="C9" s="5" t="s">
        <v>95</v>
      </c>
      <c r="D9" s="5" t="s">
        <v>94</v>
      </c>
      <c r="E9" s="4">
        <v>20</v>
      </c>
      <c r="F9" s="4">
        <v>20</v>
      </c>
      <c r="G9" s="4">
        <v>20</v>
      </c>
      <c r="H9" s="4">
        <f t="shared" si="1"/>
        <v>8000</v>
      </c>
      <c r="I9" s="4">
        <v>13026</v>
      </c>
      <c r="J9" s="4">
        <v>400</v>
      </c>
      <c r="K9" s="9">
        <f t="shared" si="2"/>
        <v>32.564999999999998</v>
      </c>
      <c r="L9" s="9">
        <f t="shared" si="3"/>
        <v>20</v>
      </c>
      <c r="M9" s="4">
        <v>100</v>
      </c>
      <c r="N9" s="9">
        <f t="shared" si="4"/>
        <v>2000</v>
      </c>
    </row>
    <row r="10" spans="1:14" ht="35.1" customHeight="1">
      <c r="A10" s="4">
        <v>3</v>
      </c>
      <c r="B10" s="5" t="s">
        <v>36</v>
      </c>
      <c r="C10" s="5" t="s">
        <v>96</v>
      </c>
      <c r="D10" s="5" t="s">
        <v>94</v>
      </c>
      <c r="E10" s="4">
        <v>20</v>
      </c>
      <c r="F10" s="4">
        <v>20</v>
      </c>
      <c r="G10" s="4">
        <v>20</v>
      </c>
      <c r="H10" s="4">
        <f t="shared" si="1"/>
        <v>8000</v>
      </c>
      <c r="I10" s="4">
        <v>8377</v>
      </c>
      <c r="J10" s="4">
        <v>400</v>
      </c>
      <c r="K10" s="9">
        <f t="shared" si="2"/>
        <v>20.942499999999999</v>
      </c>
      <c r="L10" s="9">
        <f t="shared" si="3"/>
        <v>20</v>
      </c>
      <c r="M10" s="4">
        <v>100</v>
      </c>
      <c r="N10" s="9">
        <f t="shared" si="4"/>
        <v>2000</v>
      </c>
    </row>
    <row r="11" spans="1:14" ht="35.1" customHeight="1">
      <c r="A11" s="4">
        <v>4</v>
      </c>
      <c r="B11" s="5" t="s">
        <v>36</v>
      </c>
      <c r="C11" s="5" t="s">
        <v>97</v>
      </c>
      <c r="D11" s="5" t="s">
        <v>98</v>
      </c>
      <c r="E11" s="4">
        <v>27</v>
      </c>
      <c r="F11" s="4">
        <v>27</v>
      </c>
      <c r="G11" s="4">
        <v>27</v>
      </c>
      <c r="H11" s="4">
        <f t="shared" si="1"/>
        <v>10800</v>
      </c>
      <c r="I11" s="4">
        <v>10549</v>
      </c>
      <c r="J11" s="4">
        <v>400</v>
      </c>
      <c r="K11" s="9">
        <f t="shared" si="2"/>
        <v>26.372499999999999</v>
      </c>
      <c r="L11" s="9">
        <f t="shared" si="3"/>
        <v>26.372499999999999</v>
      </c>
      <c r="M11" s="4">
        <v>100</v>
      </c>
      <c r="N11" s="9">
        <f t="shared" si="4"/>
        <v>2637.25</v>
      </c>
    </row>
    <row r="12" spans="1:14" ht="35.1" customHeight="1">
      <c r="A12" s="4">
        <v>5</v>
      </c>
      <c r="B12" s="5" t="s">
        <v>36</v>
      </c>
      <c r="C12" s="5" t="s">
        <v>99</v>
      </c>
      <c r="D12" s="5" t="s">
        <v>98</v>
      </c>
      <c r="E12" s="4">
        <v>63</v>
      </c>
      <c r="F12" s="4">
        <v>63</v>
      </c>
      <c r="G12" s="4">
        <v>63</v>
      </c>
      <c r="H12" s="4">
        <f t="shared" si="1"/>
        <v>25200</v>
      </c>
      <c r="I12" s="4">
        <v>34313</v>
      </c>
      <c r="J12" s="4">
        <v>400</v>
      </c>
      <c r="K12" s="9">
        <f t="shared" si="2"/>
        <v>85.782499999999999</v>
      </c>
      <c r="L12" s="9">
        <f t="shared" si="3"/>
        <v>63</v>
      </c>
      <c r="M12" s="4">
        <v>100</v>
      </c>
      <c r="N12" s="9">
        <f t="shared" si="4"/>
        <v>6300</v>
      </c>
    </row>
    <row r="13" spans="1:14" ht="35.1" customHeight="1">
      <c r="A13" s="4">
        <v>6</v>
      </c>
      <c r="B13" s="5" t="s">
        <v>36</v>
      </c>
      <c r="C13" s="5" t="s">
        <v>100</v>
      </c>
      <c r="D13" s="5" t="s">
        <v>98</v>
      </c>
      <c r="E13" s="4">
        <v>13</v>
      </c>
      <c r="F13" s="4">
        <v>13</v>
      </c>
      <c r="G13" s="4">
        <v>13</v>
      </c>
      <c r="H13" s="4">
        <f t="shared" si="1"/>
        <v>5200</v>
      </c>
      <c r="I13" s="4">
        <v>8517</v>
      </c>
      <c r="J13" s="4">
        <v>400</v>
      </c>
      <c r="K13" s="9">
        <f t="shared" si="2"/>
        <v>21.2925</v>
      </c>
      <c r="L13" s="9">
        <f t="shared" si="3"/>
        <v>13</v>
      </c>
      <c r="M13" s="4">
        <v>100</v>
      </c>
      <c r="N13" s="9">
        <f t="shared" si="4"/>
        <v>1300</v>
      </c>
    </row>
    <row r="14" spans="1:14" ht="35.1" customHeight="1">
      <c r="A14" s="4">
        <v>7</v>
      </c>
      <c r="B14" s="5" t="s">
        <v>36</v>
      </c>
      <c r="C14" s="5" t="s">
        <v>101</v>
      </c>
      <c r="D14" s="5" t="s">
        <v>98</v>
      </c>
      <c r="E14" s="4">
        <v>35</v>
      </c>
      <c r="F14" s="4">
        <v>35</v>
      </c>
      <c r="G14" s="4">
        <v>35</v>
      </c>
      <c r="H14" s="4">
        <f t="shared" si="1"/>
        <v>14000</v>
      </c>
      <c r="I14" s="4">
        <v>17458</v>
      </c>
      <c r="J14" s="4">
        <v>400</v>
      </c>
      <c r="K14" s="9">
        <f t="shared" si="2"/>
        <v>43.645000000000003</v>
      </c>
      <c r="L14" s="9">
        <f t="shared" si="3"/>
        <v>35</v>
      </c>
      <c r="M14" s="4">
        <v>100</v>
      </c>
      <c r="N14" s="9">
        <f t="shared" si="4"/>
        <v>3500</v>
      </c>
    </row>
    <row r="15" spans="1:14" ht="35.1" customHeight="1">
      <c r="A15" s="4">
        <v>8</v>
      </c>
      <c r="B15" s="5" t="s">
        <v>36</v>
      </c>
      <c r="C15" s="6" t="s">
        <v>102</v>
      </c>
      <c r="D15" s="5" t="s">
        <v>98</v>
      </c>
      <c r="E15" s="4">
        <v>30</v>
      </c>
      <c r="F15" s="4">
        <v>30</v>
      </c>
      <c r="G15" s="4">
        <v>30</v>
      </c>
      <c r="H15" s="4">
        <f t="shared" si="1"/>
        <v>12000</v>
      </c>
      <c r="I15" s="4">
        <v>15087</v>
      </c>
      <c r="J15" s="4">
        <v>400</v>
      </c>
      <c r="K15" s="9">
        <f t="shared" si="2"/>
        <v>37.717500000000001</v>
      </c>
      <c r="L15" s="9">
        <f t="shared" si="3"/>
        <v>30</v>
      </c>
      <c r="M15" s="4">
        <v>100</v>
      </c>
      <c r="N15" s="9">
        <f t="shared" si="4"/>
        <v>3000</v>
      </c>
    </row>
    <row r="16" spans="1:14" ht="35.1" customHeight="1">
      <c r="A16" s="4">
        <v>9</v>
      </c>
      <c r="B16" s="5" t="s">
        <v>36</v>
      </c>
      <c r="C16" s="5" t="s">
        <v>103</v>
      </c>
      <c r="D16" s="5" t="s">
        <v>98</v>
      </c>
      <c r="E16" s="4">
        <v>20</v>
      </c>
      <c r="F16" s="4">
        <v>20</v>
      </c>
      <c r="G16" s="4">
        <v>20</v>
      </c>
      <c r="H16" s="4">
        <f t="shared" si="1"/>
        <v>8000</v>
      </c>
      <c r="I16" s="4">
        <v>11212</v>
      </c>
      <c r="J16" s="4">
        <v>400</v>
      </c>
      <c r="K16" s="9">
        <f t="shared" si="2"/>
        <v>28.03</v>
      </c>
      <c r="L16" s="9">
        <f t="shared" si="3"/>
        <v>20</v>
      </c>
      <c r="M16" s="4">
        <v>100</v>
      </c>
      <c r="N16" s="9">
        <f t="shared" si="4"/>
        <v>2000</v>
      </c>
    </row>
    <row r="17" spans="1:14" ht="35.1" customHeight="1">
      <c r="A17" s="4">
        <v>10</v>
      </c>
      <c r="B17" s="5" t="s">
        <v>36</v>
      </c>
      <c r="C17" s="5" t="s">
        <v>104</v>
      </c>
      <c r="D17" s="5" t="s">
        <v>98</v>
      </c>
      <c r="E17" s="4">
        <v>16</v>
      </c>
      <c r="F17" s="4">
        <v>16</v>
      </c>
      <c r="G17" s="4">
        <v>16</v>
      </c>
      <c r="H17" s="4">
        <f t="shared" si="1"/>
        <v>6400</v>
      </c>
      <c r="I17" s="4">
        <v>7117</v>
      </c>
      <c r="J17" s="4">
        <v>400</v>
      </c>
      <c r="K17" s="9">
        <f t="shared" si="2"/>
        <v>17.7925</v>
      </c>
      <c r="L17" s="9">
        <f t="shared" si="3"/>
        <v>16</v>
      </c>
      <c r="M17" s="4">
        <v>100</v>
      </c>
      <c r="N17" s="9">
        <f t="shared" si="4"/>
        <v>1600</v>
      </c>
    </row>
    <row r="18" spans="1:14" ht="35.1" customHeight="1">
      <c r="A18" s="4">
        <v>11</v>
      </c>
      <c r="B18" s="6" t="s">
        <v>36</v>
      </c>
      <c r="C18" s="5" t="s">
        <v>105</v>
      </c>
      <c r="D18" s="5" t="s">
        <v>98</v>
      </c>
      <c r="E18" s="7">
        <v>50</v>
      </c>
      <c r="F18" s="7">
        <v>50</v>
      </c>
      <c r="G18" s="7">
        <v>50</v>
      </c>
      <c r="H18" s="4">
        <f t="shared" si="1"/>
        <v>20000</v>
      </c>
      <c r="I18" s="4">
        <v>22079</v>
      </c>
      <c r="J18" s="7">
        <v>400</v>
      </c>
      <c r="K18" s="10">
        <f t="shared" si="2"/>
        <v>55.197499999999998</v>
      </c>
      <c r="L18" s="10">
        <f t="shared" si="3"/>
        <v>50</v>
      </c>
      <c r="M18" s="7">
        <v>100</v>
      </c>
      <c r="N18" s="10">
        <f t="shared" si="4"/>
        <v>5000</v>
      </c>
    </row>
    <row r="19" spans="1:14" ht="35.1" customHeight="1">
      <c r="A19" s="4">
        <v>12</v>
      </c>
      <c r="B19" s="6" t="s">
        <v>36</v>
      </c>
      <c r="C19" s="5" t="s">
        <v>106</v>
      </c>
      <c r="D19" s="5" t="s">
        <v>98</v>
      </c>
      <c r="E19" s="7">
        <v>80</v>
      </c>
      <c r="F19" s="7">
        <v>80</v>
      </c>
      <c r="G19" s="7">
        <v>80</v>
      </c>
      <c r="H19" s="4">
        <f t="shared" si="1"/>
        <v>32000</v>
      </c>
      <c r="I19" s="4">
        <v>40734</v>
      </c>
      <c r="J19" s="7">
        <v>400</v>
      </c>
      <c r="K19" s="10">
        <f t="shared" si="2"/>
        <v>101.83499999999999</v>
      </c>
      <c r="L19" s="10">
        <f t="shared" si="3"/>
        <v>80</v>
      </c>
      <c r="M19" s="7">
        <v>100</v>
      </c>
      <c r="N19" s="10">
        <f t="shared" si="4"/>
        <v>8000</v>
      </c>
    </row>
    <row r="20" spans="1:14" ht="35.1" customHeight="1">
      <c r="A20" s="4">
        <v>13</v>
      </c>
      <c r="B20" s="6" t="s">
        <v>36</v>
      </c>
      <c r="C20" s="5" t="s">
        <v>107</v>
      </c>
      <c r="D20" s="5" t="s">
        <v>98</v>
      </c>
      <c r="E20" s="7">
        <v>60</v>
      </c>
      <c r="F20" s="7">
        <v>60</v>
      </c>
      <c r="G20" s="7">
        <v>60</v>
      </c>
      <c r="H20" s="4">
        <f t="shared" si="1"/>
        <v>24000</v>
      </c>
      <c r="I20" s="4">
        <v>29409</v>
      </c>
      <c r="J20" s="7">
        <v>400</v>
      </c>
      <c r="K20" s="10">
        <f t="shared" si="2"/>
        <v>73.522499999999994</v>
      </c>
      <c r="L20" s="10">
        <f t="shared" si="3"/>
        <v>60</v>
      </c>
      <c r="M20" s="7">
        <v>100</v>
      </c>
      <c r="N20" s="10">
        <f t="shared" si="4"/>
        <v>6000</v>
      </c>
    </row>
    <row r="21" spans="1:14" ht="35.1" customHeight="1">
      <c r="A21" s="4">
        <v>14</v>
      </c>
      <c r="B21" s="6" t="s">
        <v>36</v>
      </c>
      <c r="C21" s="5" t="s">
        <v>108</v>
      </c>
      <c r="D21" s="5" t="s">
        <v>98</v>
      </c>
      <c r="E21" s="7">
        <v>60</v>
      </c>
      <c r="F21" s="7">
        <v>60</v>
      </c>
      <c r="G21" s="7">
        <v>60</v>
      </c>
      <c r="H21" s="4">
        <f t="shared" si="1"/>
        <v>24000</v>
      </c>
      <c r="I21" s="4">
        <v>35649</v>
      </c>
      <c r="J21" s="7">
        <v>400</v>
      </c>
      <c r="K21" s="10">
        <f t="shared" si="2"/>
        <v>89.122500000000002</v>
      </c>
      <c r="L21" s="10">
        <f t="shared" si="3"/>
        <v>60</v>
      </c>
      <c r="M21" s="7">
        <v>100</v>
      </c>
      <c r="N21" s="10">
        <f t="shared" si="4"/>
        <v>6000</v>
      </c>
    </row>
    <row r="22" spans="1:14" ht="35.1" customHeight="1">
      <c r="A22" s="4">
        <v>15</v>
      </c>
      <c r="B22" s="6" t="s">
        <v>36</v>
      </c>
      <c r="C22" s="5" t="s">
        <v>109</v>
      </c>
      <c r="D22" s="5" t="s">
        <v>98</v>
      </c>
      <c r="E22" s="7">
        <v>116</v>
      </c>
      <c r="F22" s="7">
        <v>116</v>
      </c>
      <c r="G22" s="7">
        <v>116</v>
      </c>
      <c r="H22" s="4">
        <f t="shared" si="1"/>
        <v>46400</v>
      </c>
      <c r="I22" s="4">
        <v>65592</v>
      </c>
      <c r="J22" s="7">
        <v>400</v>
      </c>
      <c r="K22" s="10">
        <f t="shared" si="2"/>
        <v>163.98</v>
      </c>
      <c r="L22" s="10">
        <f t="shared" si="3"/>
        <v>116</v>
      </c>
      <c r="M22" s="7">
        <v>100</v>
      </c>
      <c r="N22" s="10">
        <f t="shared" si="4"/>
        <v>11600</v>
      </c>
    </row>
    <row r="23" spans="1:14" ht="35.1" customHeight="1">
      <c r="A23" s="4">
        <v>16</v>
      </c>
      <c r="B23" s="6" t="s">
        <v>36</v>
      </c>
      <c r="C23" s="5" t="s">
        <v>110</v>
      </c>
      <c r="D23" s="5" t="s">
        <v>98</v>
      </c>
      <c r="E23" s="7">
        <v>12</v>
      </c>
      <c r="F23" s="7">
        <v>12</v>
      </c>
      <c r="G23" s="7">
        <v>12</v>
      </c>
      <c r="H23" s="4">
        <f t="shared" si="1"/>
        <v>4800</v>
      </c>
      <c r="I23" s="4">
        <v>5228</v>
      </c>
      <c r="J23" s="7">
        <v>400</v>
      </c>
      <c r="K23" s="10">
        <f t="shared" si="2"/>
        <v>13.07</v>
      </c>
      <c r="L23" s="10">
        <f t="shared" si="3"/>
        <v>12</v>
      </c>
      <c r="M23" s="7">
        <v>100</v>
      </c>
      <c r="N23" s="10">
        <f t="shared" si="4"/>
        <v>1200</v>
      </c>
    </row>
    <row r="24" spans="1:14" ht="35.1" customHeight="1">
      <c r="A24" s="4">
        <v>17</v>
      </c>
      <c r="B24" s="6" t="s">
        <v>36</v>
      </c>
      <c r="C24" s="5" t="s">
        <v>111</v>
      </c>
      <c r="D24" s="5" t="s">
        <v>98</v>
      </c>
      <c r="E24" s="7">
        <v>15</v>
      </c>
      <c r="F24" s="7">
        <v>15</v>
      </c>
      <c r="G24" s="7">
        <v>15</v>
      </c>
      <c r="H24" s="4">
        <f t="shared" si="1"/>
        <v>6000</v>
      </c>
      <c r="I24" s="4">
        <v>5253</v>
      </c>
      <c r="J24" s="7">
        <v>400</v>
      </c>
      <c r="K24" s="10">
        <f t="shared" si="2"/>
        <v>13.1325</v>
      </c>
      <c r="L24" s="10">
        <f t="shared" si="3"/>
        <v>13.1325</v>
      </c>
      <c r="M24" s="7">
        <v>100</v>
      </c>
      <c r="N24" s="10">
        <f t="shared" si="4"/>
        <v>1313.25</v>
      </c>
    </row>
    <row r="25" spans="1:14" ht="35.1" customHeight="1">
      <c r="A25" s="4">
        <v>18</v>
      </c>
      <c r="B25" s="6" t="s">
        <v>36</v>
      </c>
      <c r="C25" s="5" t="s">
        <v>112</v>
      </c>
      <c r="D25" s="5" t="s">
        <v>98</v>
      </c>
      <c r="E25" s="7">
        <v>15</v>
      </c>
      <c r="F25" s="7">
        <v>15</v>
      </c>
      <c r="G25" s="7">
        <v>15</v>
      </c>
      <c r="H25" s="4">
        <f t="shared" si="1"/>
        <v>6000</v>
      </c>
      <c r="I25" s="4">
        <v>9935</v>
      </c>
      <c r="J25" s="7">
        <v>400</v>
      </c>
      <c r="K25" s="10">
        <f t="shared" si="2"/>
        <v>24.837499999999999</v>
      </c>
      <c r="L25" s="10">
        <f t="shared" si="3"/>
        <v>15</v>
      </c>
      <c r="M25" s="7">
        <v>100</v>
      </c>
      <c r="N25" s="10">
        <f t="shared" si="4"/>
        <v>1500</v>
      </c>
    </row>
    <row r="26" spans="1:14" ht="35.1" customHeight="1">
      <c r="A26" s="4">
        <v>19</v>
      </c>
      <c r="B26" s="6" t="s">
        <v>36</v>
      </c>
      <c r="C26" s="5" t="s">
        <v>113</v>
      </c>
      <c r="D26" s="5" t="s">
        <v>114</v>
      </c>
      <c r="E26" s="7">
        <v>17</v>
      </c>
      <c r="F26" s="7">
        <v>17</v>
      </c>
      <c r="G26" s="7">
        <v>17</v>
      </c>
      <c r="H26" s="4">
        <f t="shared" si="1"/>
        <v>6800</v>
      </c>
      <c r="I26" s="4">
        <v>14677</v>
      </c>
      <c r="J26" s="7">
        <v>400</v>
      </c>
      <c r="K26" s="10">
        <f t="shared" si="2"/>
        <v>36.692500000000003</v>
      </c>
      <c r="L26" s="10">
        <f t="shared" si="3"/>
        <v>17</v>
      </c>
      <c r="M26" s="7">
        <v>100</v>
      </c>
      <c r="N26" s="10">
        <f t="shared" si="4"/>
        <v>1700</v>
      </c>
    </row>
    <row r="27" spans="1:14" ht="35.1" customHeight="1">
      <c r="A27" s="4">
        <v>20</v>
      </c>
      <c r="B27" s="6" t="s">
        <v>36</v>
      </c>
      <c r="C27" s="5" t="s">
        <v>115</v>
      </c>
      <c r="D27" s="5" t="s">
        <v>114</v>
      </c>
      <c r="E27" s="7">
        <v>30</v>
      </c>
      <c r="F27" s="7">
        <v>30</v>
      </c>
      <c r="G27" s="7">
        <v>30</v>
      </c>
      <c r="H27" s="4">
        <f t="shared" si="1"/>
        <v>12000</v>
      </c>
      <c r="I27" s="4">
        <v>11774</v>
      </c>
      <c r="J27" s="7">
        <v>400</v>
      </c>
      <c r="K27" s="10">
        <f t="shared" si="2"/>
        <v>29.434999999999999</v>
      </c>
      <c r="L27" s="10">
        <f t="shared" si="3"/>
        <v>29.434999999999999</v>
      </c>
      <c r="M27" s="7">
        <v>100</v>
      </c>
      <c r="N27" s="10">
        <f t="shared" si="4"/>
        <v>2943.5</v>
      </c>
    </row>
    <row r="28" spans="1:14" ht="35.1" customHeight="1">
      <c r="A28" s="4">
        <v>21</v>
      </c>
      <c r="B28" s="6" t="s">
        <v>36</v>
      </c>
      <c r="C28" s="5" t="s">
        <v>116</v>
      </c>
      <c r="D28" s="5" t="s">
        <v>114</v>
      </c>
      <c r="E28" s="7">
        <v>20</v>
      </c>
      <c r="F28" s="7">
        <v>20</v>
      </c>
      <c r="G28" s="7">
        <v>20</v>
      </c>
      <c r="H28" s="4">
        <f t="shared" ref="H28:H46" si="5">G28*J28</f>
        <v>8000</v>
      </c>
      <c r="I28" s="4">
        <v>10967</v>
      </c>
      <c r="J28" s="7">
        <v>400</v>
      </c>
      <c r="K28" s="10">
        <f t="shared" ref="K28:K46" si="6">I28/J28</f>
        <v>27.4175</v>
      </c>
      <c r="L28" s="10">
        <f t="shared" ref="L28:L46" si="7">IF(K28&gt;=F28,F28,IF(K28&lt;F28,K28))</f>
        <v>20</v>
      </c>
      <c r="M28" s="7">
        <v>100</v>
      </c>
      <c r="N28" s="10">
        <f t="shared" ref="N28:N46" si="8">L28*M28</f>
        <v>2000</v>
      </c>
    </row>
    <row r="29" spans="1:14" ht="35.1" customHeight="1">
      <c r="A29" s="4">
        <v>22</v>
      </c>
      <c r="B29" s="6" t="s">
        <v>36</v>
      </c>
      <c r="C29" s="5" t="s">
        <v>117</v>
      </c>
      <c r="D29" s="5" t="s">
        <v>114</v>
      </c>
      <c r="E29" s="7">
        <v>20</v>
      </c>
      <c r="F29" s="7">
        <v>20</v>
      </c>
      <c r="G29" s="7">
        <v>20</v>
      </c>
      <c r="H29" s="4">
        <f t="shared" si="5"/>
        <v>8000</v>
      </c>
      <c r="I29" s="4">
        <v>6507</v>
      </c>
      <c r="J29" s="7">
        <v>400</v>
      </c>
      <c r="K29" s="10">
        <f t="shared" si="6"/>
        <v>16.267499999999998</v>
      </c>
      <c r="L29" s="10">
        <f t="shared" si="7"/>
        <v>16.267499999999998</v>
      </c>
      <c r="M29" s="7">
        <v>100</v>
      </c>
      <c r="N29" s="10">
        <f t="shared" si="8"/>
        <v>1626.7499999999998</v>
      </c>
    </row>
    <row r="30" spans="1:14" ht="35.1" customHeight="1">
      <c r="A30" s="4">
        <v>23</v>
      </c>
      <c r="B30" s="6" t="s">
        <v>36</v>
      </c>
      <c r="C30" s="5" t="s">
        <v>118</v>
      </c>
      <c r="D30" s="5" t="s">
        <v>114</v>
      </c>
      <c r="E30" s="7">
        <v>58</v>
      </c>
      <c r="F30" s="7">
        <v>58</v>
      </c>
      <c r="G30" s="7">
        <v>58</v>
      </c>
      <c r="H30" s="4">
        <f t="shared" si="5"/>
        <v>23200</v>
      </c>
      <c r="I30" s="4">
        <v>30490</v>
      </c>
      <c r="J30" s="7">
        <v>400</v>
      </c>
      <c r="K30" s="10">
        <f t="shared" si="6"/>
        <v>76.224999999999994</v>
      </c>
      <c r="L30" s="10">
        <f t="shared" si="7"/>
        <v>58</v>
      </c>
      <c r="M30" s="7">
        <v>100</v>
      </c>
      <c r="N30" s="10">
        <f t="shared" si="8"/>
        <v>5800</v>
      </c>
    </row>
    <row r="31" spans="1:14" ht="35.1" customHeight="1">
      <c r="A31" s="4">
        <v>24</v>
      </c>
      <c r="B31" s="6" t="s">
        <v>36</v>
      </c>
      <c r="C31" s="5" t="s">
        <v>119</v>
      </c>
      <c r="D31" s="5" t="s">
        <v>114</v>
      </c>
      <c r="E31" s="7">
        <v>75</v>
      </c>
      <c r="F31" s="7">
        <v>75</v>
      </c>
      <c r="G31" s="7">
        <v>75</v>
      </c>
      <c r="H31" s="4">
        <f t="shared" si="5"/>
        <v>30000</v>
      </c>
      <c r="I31" s="4">
        <v>38226</v>
      </c>
      <c r="J31" s="7">
        <v>400</v>
      </c>
      <c r="K31" s="10">
        <f t="shared" si="6"/>
        <v>95.564999999999998</v>
      </c>
      <c r="L31" s="10">
        <f t="shared" si="7"/>
        <v>75</v>
      </c>
      <c r="M31" s="7">
        <v>100</v>
      </c>
      <c r="N31" s="10">
        <f t="shared" si="8"/>
        <v>7500</v>
      </c>
    </row>
    <row r="32" spans="1:14" ht="35.1" customHeight="1">
      <c r="A32" s="4">
        <v>25</v>
      </c>
      <c r="B32" s="6" t="s">
        <v>36</v>
      </c>
      <c r="C32" s="5" t="s">
        <v>120</v>
      </c>
      <c r="D32" s="5" t="s">
        <v>114</v>
      </c>
      <c r="E32" s="7">
        <v>30</v>
      </c>
      <c r="F32" s="7">
        <v>30</v>
      </c>
      <c r="G32" s="7">
        <v>30</v>
      </c>
      <c r="H32" s="4">
        <f t="shared" si="5"/>
        <v>12000</v>
      </c>
      <c r="I32" s="4">
        <v>14082</v>
      </c>
      <c r="J32" s="7">
        <v>400</v>
      </c>
      <c r="K32" s="10">
        <f t="shared" si="6"/>
        <v>35.204999999999998</v>
      </c>
      <c r="L32" s="10">
        <f t="shared" si="7"/>
        <v>30</v>
      </c>
      <c r="M32" s="7">
        <v>100</v>
      </c>
      <c r="N32" s="10">
        <f t="shared" si="8"/>
        <v>3000</v>
      </c>
    </row>
    <row r="33" spans="1:14" ht="35.1" customHeight="1">
      <c r="A33" s="4">
        <v>26</v>
      </c>
      <c r="B33" s="6" t="s">
        <v>36</v>
      </c>
      <c r="C33" s="5" t="s">
        <v>121</v>
      </c>
      <c r="D33" s="5" t="s">
        <v>114</v>
      </c>
      <c r="E33" s="7">
        <v>18</v>
      </c>
      <c r="F33" s="7">
        <v>18</v>
      </c>
      <c r="G33" s="7">
        <v>18</v>
      </c>
      <c r="H33" s="4">
        <f t="shared" si="5"/>
        <v>7200</v>
      </c>
      <c r="I33" s="4">
        <v>10498</v>
      </c>
      <c r="J33" s="7">
        <v>400</v>
      </c>
      <c r="K33" s="10">
        <f t="shared" si="6"/>
        <v>26.245000000000001</v>
      </c>
      <c r="L33" s="10">
        <f t="shared" si="7"/>
        <v>18</v>
      </c>
      <c r="M33" s="7">
        <v>100</v>
      </c>
      <c r="N33" s="10">
        <f t="shared" si="8"/>
        <v>1800</v>
      </c>
    </row>
    <row r="34" spans="1:14" ht="30.95" customHeight="1">
      <c r="A34" s="4">
        <v>27</v>
      </c>
      <c r="B34" s="6" t="s">
        <v>36</v>
      </c>
      <c r="C34" s="5" t="s">
        <v>122</v>
      </c>
      <c r="D34" s="5" t="s">
        <v>114</v>
      </c>
      <c r="E34" s="7">
        <v>340</v>
      </c>
      <c r="F34" s="7">
        <v>340</v>
      </c>
      <c r="G34" s="7">
        <v>340</v>
      </c>
      <c r="H34" s="4">
        <f t="shared" si="5"/>
        <v>136000</v>
      </c>
      <c r="I34" s="4">
        <v>186316</v>
      </c>
      <c r="J34" s="7">
        <v>400</v>
      </c>
      <c r="K34" s="10">
        <f t="shared" si="6"/>
        <v>465.79</v>
      </c>
      <c r="L34" s="10">
        <f t="shared" si="7"/>
        <v>340</v>
      </c>
      <c r="M34" s="7">
        <v>100</v>
      </c>
      <c r="N34" s="10">
        <f t="shared" si="8"/>
        <v>34000</v>
      </c>
    </row>
    <row r="35" spans="1:14" ht="30.95" customHeight="1">
      <c r="A35" s="4">
        <v>28</v>
      </c>
      <c r="B35" s="6" t="s">
        <v>36</v>
      </c>
      <c r="C35" s="5" t="s">
        <v>123</v>
      </c>
      <c r="D35" s="5" t="s">
        <v>114</v>
      </c>
      <c r="E35" s="7">
        <v>22</v>
      </c>
      <c r="F35" s="7">
        <v>22</v>
      </c>
      <c r="G35" s="7">
        <v>22</v>
      </c>
      <c r="H35" s="4">
        <f t="shared" si="5"/>
        <v>8800</v>
      </c>
      <c r="I35" s="4">
        <v>15836</v>
      </c>
      <c r="J35" s="7">
        <v>400</v>
      </c>
      <c r="K35" s="10">
        <f t="shared" si="6"/>
        <v>39.590000000000003</v>
      </c>
      <c r="L35" s="10">
        <f t="shared" si="7"/>
        <v>22</v>
      </c>
      <c r="M35" s="7">
        <v>100</v>
      </c>
      <c r="N35" s="10">
        <f t="shared" si="8"/>
        <v>2200</v>
      </c>
    </row>
    <row r="36" spans="1:14" ht="30.95" customHeight="1">
      <c r="A36" s="4">
        <v>29</v>
      </c>
      <c r="B36" s="6" t="s">
        <v>36</v>
      </c>
      <c r="C36" s="5" t="s">
        <v>124</v>
      </c>
      <c r="D36" s="5" t="s">
        <v>114</v>
      </c>
      <c r="E36" s="7">
        <v>20</v>
      </c>
      <c r="F36" s="7">
        <v>20</v>
      </c>
      <c r="G36" s="7">
        <v>20</v>
      </c>
      <c r="H36" s="4">
        <f t="shared" si="5"/>
        <v>8000</v>
      </c>
      <c r="I36" s="4">
        <v>13464</v>
      </c>
      <c r="J36" s="7">
        <v>400</v>
      </c>
      <c r="K36" s="10">
        <f t="shared" si="6"/>
        <v>33.659999999999997</v>
      </c>
      <c r="L36" s="10">
        <f t="shared" si="7"/>
        <v>20</v>
      </c>
      <c r="M36" s="7">
        <v>100</v>
      </c>
      <c r="N36" s="10">
        <f t="shared" si="8"/>
        <v>2000</v>
      </c>
    </row>
    <row r="37" spans="1:14" ht="30.95" customHeight="1">
      <c r="A37" s="4">
        <v>30</v>
      </c>
      <c r="B37" s="6" t="s">
        <v>36</v>
      </c>
      <c r="C37" s="5" t="s">
        <v>125</v>
      </c>
      <c r="D37" s="5" t="s">
        <v>114</v>
      </c>
      <c r="E37" s="7">
        <v>60</v>
      </c>
      <c r="F37" s="7">
        <v>60</v>
      </c>
      <c r="G37" s="7">
        <v>60</v>
      </c>
      <c r="H37" s="4">
        <f t="shared" si="5"/>
        <v>24000</v>
      </c>
      <c r="I37" s="4">
        <v>39853</v>
      </c>
      <c r="J37" s="7">
        <v>400</v>
      </c>
      <c r="K37" s="10">
        <f t="shared" si="6"/>
        <v>99.632499999999993</v>
      </c>
      <c r="L37" s="10">
        <f t="shared" si="7"/>
        <v>60</v>
      </c>
      <c r="M37" s="7">
        <v>100</v>
      </c>
      <c r="N37" s="10">
        <f t="shared" si="8"/>
        <v>6000</v>
      </c>
    </row>
    <row r="38" spans="1:14" ht="30.95" customHeight="1">
      <c r="A38" s="4">
        <v>31</v>
      </c>
      <c r="B38" s="6" t="s">
        <v>36</v>
      </c>
      <c r="C38" s="5" t="s">
        <v>126</v>
      </c>
      <c r="D38" s="5" t="s">
        <v>114</v>
      </c>
      <c r="E38" s="7">
        <v>90</v>
      </c>
      <c r="F38" s="7">
        <v>90</v>
      </c>
      <c r="G38" s="7">
        <v>90</v>
      </c>
      <c r="H38" s="4">
        <f t="shared" si="5"/>
        <v>36000</v>
      </c>
      <c r="I38" s="4">
        <v>65028</v>
      </c>
      <c r="J38" s="7">
        <v>400</v>
      </c>
      <c r="K38" s="10">
        <f t="shared" si="6"/>
        <v>162.57</v>
      </c>
      <c r="L38" s="10">
        <f t="shared" si="7"/>
        <v>90</v>
      </c>
      <c r="M38" s="7">
        <v>100</v>
      </c>
      <c r="N38" s="10">
        <f t="shared" si="8"/>
        <v>9000</v>
      </c>
    </row>
    <row r="39" spans="1:14" ht="30.95" customHeight="1">
      <c r="A39" s="4">
        <v>32</v>
      </c>
      <c r="B39" s="6" t="s">
        <v>36</v>
      </c>
      <c r="C39" s="5" t="s">
        <v>127</v>
      </c>
      <c r="D39" s="5" t="s">
        <v>114</v>
      </c>
      <c r="E39" s="7">
        <v>30</v>
      </c>
      <c r="F39" s="7">
        <v>30</v>
      </c>
      <c r="G39" s="7">
        <v>30</v>
      </c>
      <c r="H39" s="4">
        <f t="shared" si="5"/>
        <v>12000</v>
      </c>
      <c r="I39" s="4">
        <v>9695</v>
      </c>
      <c r="J39" s="7">
        <v>400</v>
      </c>
      <c r="K39" s="10">
        <f t="shared" si="6"/>
        <v>24.237500000000001</v>
      </c>
      <c r="L39" s="10">
        <f t="shared" si="7"/>
        <v>24.237500000000001</v>
      </c>
      <c r="M39" s="7">
        <v>100</v>
      </c>
      <c r="N39" s="10">
        <f t="shared" si="8"/>
        <v>2423.75</v>
      </c>
    </row>
    <row r="40" spans="1:14" ht="30.95" customHeight="1">
      <c r="A40" s="4">
        <v>33</v>
      </c>
      <c r="B40" s="6" t="s">
        <v>36</v>
      </c>
      <c r="C40" s="5" t="s">
        <v>128</v>
      </c>
      <c r="D40" s="5" t="s">
        <v>114</v>
      </c>
      <c r="E40" s="7">
        <v>20</v>
      </c>
      <c r="F40" s="7">
        <v>20</v>
      </c>
      <c r="G40" s="7">
        <v>20</v>
      </c>
      <c r="H40" s="4">
        <f t="shared" si="5"/>
        <v>8000</v>
      </c>
      <c r="I40" s="4">
        <v>16195</v>
      </c>
      <c r="J40" s="7">
        <v>400</v>
      </c>
      <c r="K40" s="10">
        <f t="shared" si="6"/>
        <v>40.487499999999997</v>
      </c>
      <c r="L40" s="10">
        <f t="shared" si="7"/>
        <v>20</v>
      </c>
      <c r="M40" s="7">
        <v>100</v>
      </c>
      <c r="N40" s="10">
        <f t="shared" si="8"/>
        <v>2000</v>
      </c>
    </row>
    <row r="41" spans="1:14" ht="30.95" customHeight="1">
      <c r="A41" s="4">
        <v>34</v>
      </c>
      <c r="B41" s="6" t="s">
        <v>36</v>
      </c>
      <c r="C41" s="5" t="s">
        <v>129</v>
      </c>
      <c r="D41" s="5" t="s">
        <v>114</v>
      </c>
      <c r="E41" s="7">
        <v>50</v>
      </c>
      <c r="F41" s="7">
        <v>50</v>
      </c>
      <c r="G41" s="7">
        <v>50</v>
      </c>
      <c r="H41" s="4">
        <f t="shared" si="5"/>
        <v>20000</v>
      </c>
      <c r="I41" s="4">
        <v>24953</v>
      </c>
      <c r="J41" s="7">
        <v>400</v>
      </c>
      <c r="K41" s="10">
        <f t="shared" si="6"/>
        <v>62.3825</v>
      </c>
      <c r="L41" s="10">
        <f t="shared" si="7"/>
        <v>50</v>
      </c>
      <c r="M41" s="7">
        <v>100</v>
      </c>
      <c r="N41" s="10">
        <f t="shared" si="8"/>
        <v>5000</v>
      </c>
    </row>
    <row r="42" spans="1:14" ht="35.1" customHeight="1">
      <c r="A42" s="4">
        <v>35</v>
      </c>
      <c r="B42" s="6" t="s">
        <v>36</v>
      </c>
      <c r="C42" s="5" t="s">
        <v>130</v>
      </c>
      <c r="D42" s="5" t="s">
        <v>114</v>
      </c>
      <c r="E42" s="7">
        <v>10</v>
      </c>
      <c r="F42" s="7">
        <v>10</v>
      </c>
      <c r="G42" s="7">
        <v>10</v>
      </c>
      <c r="H42" s="4">
        <f t="shared" si="5"/>
        <v>4000</v>
      </c>
      <c r="I42" s="4">
        <v>1546</v>
      </c>
      <c r="J42" s="7">
        <v>400</v>
      </c>
      <c r="K42" s="10">
        <f t="shared" si="6"/>
        <v>3.8650000000000002</v>
      </c>
      <c r="L42" s="10">
        <f t="shared" si="7"/>
        <v>3.8650000000000002</v>
      </c>
      <c r="M42" s="7">
        <v>100</v>
      </c>
      <c r="N42" s="10">
        <f t="shared" si="8"/>
        <v>386.5</v>
      </c>
    </row>
    <row r="43" spans="1:14" ht="35.1" customHeight="1">
      <c r="A43" s="4">
        <v>36</v>
      </c>
      <c r="B43" s="6" t="s">
        <v>36</v>
      </c>
      <c r="C43" s="5" t="s">
        <v>131</v>
      </c>
      <c r="D43" s="5" t="s">
        <v>132</v>
      </c>
      <c r="E43" s="7">
        <v>5</v>
      </c>
      <c r="F43" s="7">
        <v>5</v>
      </c>
      <c r="G43" s="7">
        <v>5</v>
      </c>
      <c r="H43" s="4">
        <f t="shared" si="5"/>
        <v>2000</v>
      </c>
      <c r="I43" s="4">
        <v>1887</v>
      </c>
      <c r="J43" s="7">
        <v>400</v>
      </c>
      <c r="K43" s="10">
        <f t="shared" si="6"/>
        <v>4.7175000000000002</v>
      </c>
      <c r="L43" s="10">
        <f t="shared" si="7"/>
        <v>4.7175000000000002</v>
      </c>
      <c r="M43" s="7">
        <v>100</v>
      </c>
      <c r="N43" s="10">
        <f t="shared" si="8"/>
        <v>471.75</v>
      </c>
    </row>
    <row r="44" spans="1:14" ht="35.1" customHeight="1">
      <c r="A44" s="4">
        <v>37</v>
      </c>
      <c r="B44" s="6" t="s">
        <v>36</v>
      </c>
      <c r="C44" s="5" t="s">
        <v>133</v>
      </c>
      <c r="D44" s="5" t="s">
        <v>132</v>
      </c>
      <c r="E44" s="7">
        <v>10</v>
      </c>
      <c r="F44" s="7">
        <v>10</v>
      </c>
      <c r="G44" s="7">
        <v>10</v>
      </c>
      <c r="H44" s="4">
        <f t="shared" si="5"/>
        <v>4000</v>
      </c>
      <c r="I44" s="4">
        <v>1740</v>
      </c>
      <c r="J44" s="7">
        <v>400</v>
      </c>
      <c r="K44" s="10">
        <f t="shared" si="6"/>
        <v>4.3499999999999996</v>
      </c>
      <c r="L44" s="10">
        <f t="shared" si="7"/>
        <v>4.3499999999999996</v>
      </c>
      <c r="M44" s="7">
        <v>100</v>
      </c>
      <c r="N44" s="10">
        <f t="shared" si="8"/>
        <v>434.99999999999994</v>
      </c>
    </row>
    <row r="45" spans="1:14" ht="35.1" customHeight="1">
      <c r="A45" s="4">
        <v>38</v>
      </c>
      <c r="B45" s="6" t="s">
        <v>36</v>
      </c>
      <c r="C45" s="5" t="s">
        <v>134</v>
      </c>
      <c r="D45" s="5" t="s">
        <v>135</v>
      </c>
      <c r="E45" s="7">
        <v>120</v>
      </c>
      <c r="F45" s="7">
        <v>120</v>
      </c>
      <c r="G45" s="7">
        <v>120</v>
      </c>
      <c r="H45" s="4">
        <f t="shared" si="5"/>
        <v>48000</v>
      </c>
      <c r="I45" s="4">
        <v>44188</v>
      </c>
      <c r="J45" s="7">
        <v>400</v>
      </c>
      <c r="K45" s="10">
        <f t="shared" si="6"/>
        <v>110.47</v>
      </c>
      <c r="L45" s="10">
        <f t="shared" si="7"/>
        <v>110.47</v>
      </c>
      <c r="M45" s="7">
        <v>100</v>
      </c>
      <c r="N45" s="10">
        <f t="shared" si="8"/>
        <v>11047</v>
      </c>
    </row>
    <row r="46" spans="1:14" ht="35.1" customHeight="1">
      <c r="A46" s="4">
        <v>39</v>
      </c>
      <c r="B46" s="6" t="s">
        <v>36</v>
      </c>
      <c r="C46" s="5" t="s">
        <v>136</v>
      </c>
      <c r="D46" s="5" t="s">
        <v>114</v>
      </c>
      <c r="E46" s="7">
        <v>5</v>
      </c>
      <c r="F46" s="7">
        <v>5</v>
      </c>
      <c r="G46" s="7">
        <v>5</v>
      </c>
      <c r="H46" s="4">
        <f t="shared" si="5"/>
        <v>2000</v>
      </c>
      <c r="I46" s="4"/>
      <c r="J46" s="7">
        <v>400</v>
      </c>
      <c r="K46" s="10">
        <f t="shared" si="6"/>
        <v>0</v>
      </c>
      <c r="L46" s="10">
        <f t="shared" si="7"/>
        <v>0</v>
      </c>
      <c r="M46" s="7">
        <v>100</v>
      </c>
      <c r="N46" s="10">
        <f t="shared" si="8"/>
        <v>0</v>
      </c>
    </row>
  </sheetData>
  <mergeCells count="21">
    <mergeCell ref="A1:N1"/>
    <mergeCell ref="A2:C2"/>
    <mergeCell ref="E2:J2"/>
    <mergeCell ref="G3:K3"/>
    <mergeCell ref="I4:K4"/>
    <mergeCell ref="A7:D7"/>
    <mergeCell ref="A3:A6"/>
    <mergeCell ref="B3:B6"/>
    <mergeCell ref="C3:C6"/>
    <mergeCell ref="D3:D6"/>
    <mergeCell ref="E5:E6"/>
    <mergeCell ref="F5:F6"/>
    <mergeCell ref="G4:G6"/>
    <mergeCell ref="H4:H6"/>
    <mergeCell ref="I5:I6"/>
    <mergeCell ref="E3:F4"/>
    <mergeCell ref="J5:J6"/>
    <mergeCell ref="K5:K6"/>
    <mergeCell ref="L3:L6"/>
    <mergeCell ref="M3:M6"/>
    <mergeCell ref="N3:N6"/>
  </mergeCells>
  <phoneticPr fontId="11" type="noConversion"/>
  <dataValidations count="1">
    <dataValidation type="list" allowBlank="1" showInputMessage="1" showErrorMessage="1" sqref="B46 B7:B27 B28:B45">
      <formula1>"小麦,稻谷"</formula1>
    </dataValidation>
  </dataValidations>
  <pageMargins left="0.75138888888888899" right="0.75138888888888899" top="0.98402777777777795" bottom="0.74791666666666701" header="0.5" footer="0.5"/>
  <pageSetup scale="70" orientation="landscape" useFirstPageNumber="1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补贴核定汇总表</vt:lpstr>
      <vt:lpstr>李俊镇</vt:lpstr>
      <vt:lpstr>望洪镇</vt:lpstr>
      <vt:lpstr>杨和镇</vt:lpstr>
      <vt:lpstr>胜利乡</vt:lpstr>
      <vt:lpstr>望远镇</vt:lpstr>
      <vt:lpstr>望远镇!Print_Titles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2023-10-23T00:16:00Z</dcterms:created>
  <dcterms:modified xsi:type="dcterms:W3CDTF">2023-11-21T02:56:53Z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CB89C880A24541CCA95A6608F01F1218_12</vt:lpwstr>
  </property>
</Properties>
</file>