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Print_Titles" localSheetId="0">Sheet1!$4:$5</definedName>
    <definedName name="_xlnm.Print_Area" localSheetId="0">Sheet1!$A$1:$I$70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<sst xmlns="http://schemas.openxmlformats.org/spreadsheetml/2006/main" count="112" uniqueCount="73">
  <si>
    <t xml:space="preserve">附件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</si>
  <si>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综合估算表    </t>
  </si>
  <si>
    <t>项目名称：永宁县第五中学改扩建项目（第二期）</t>
  </si>
  <si>
    <t>序号</t>
  </si>
  <si>
    <t>项目及费用名称</t>
  </si>
  <si>
    <t>工程量</t>
  </si>
  <si>
    <t>估算金额（万元）</t>
  </si>
  <si>
    <t>单位</t>
  </si>
  <si>
    <t>数量</t>
  </si>
  <si>
    <t>建筑
工程费</t>
  </si>
  <si>
    <t>安装
工程费</t>
  </si>
  <si>
    <t>设备
购置费</t>
  </si>
  <si>
    <t>其它费用</t>
  </si>
  <si>
    <t>合计</t>
  </si>
  <si>
    <t>·</t>
  </si>
  <si>
    <t xml:space="preserve">一 </t>
  </si>
  <si>
    <t>工程费用</t>
  </si>
  <si>
    <t>餐厅</t>
  </si>
  <si>
    <t>土建及装饰工程</t>
  </si>
  <si>
    <t>㎡</t>
  </si>
  <si>
    <t>给排水及消防工程</t>
  </si>
  <si>
    <t>采暖与通风工程</t>
  </si>
  <si>
    <t>电气工程</t>
  </si>
  <si>
    <t>电梯</t>
  </si>
  <si>
    <t>部</t>
  </si>
  <si>
    <t>基坑支护及降水</t>
  </si>
  <si>
    <t>项</t>
  </si>
  <si>
    <t>15#-16#宿舍楼</t>
  </si>
  <si>
    <t>门房</t>
  </si>
  <si>
    <t>消防水池水泵房</t>
  </si>
  <si>
    <t>其他工程</t>
  </si>
  <si>
    <t>混凝土路面</t>
  </si>
  <si>
    <t>面包砖铺装</t>
  </si>
  <si>
    <t>绿化工程</t>
  </si>
  <si>
    <t>围墙工程</t>
  </si>
  <si>
    <t>m</t>
  </si>
  <si>
    <t>电动伸缩门及门洞</t>
  </si>
  <si>
    <t>套</t>
  </si>
  <si>
    <t>水外网工程</t>
  </si>
  <si>
    <t>暖外网工程</t>
  </si>
  <si>
    <t>电外网工程</t>
  </si>
  <si>
    <t>二</t>
  </si>
  <si>
    <t>其他费用</t>
  </si>
  <si>
    <t>建设工程监理费</t>
  </si>
  <si>
    <t>地质勘察费</t>
  </si>
  <si>
    <t>设计费（含BIM设计费）</t>
  </si>
  <si>
    <t>图纸审查费</t>
  </si>
  <si>
    <t>项目建设管理费</t>
  </si>
  <si>
    <t>清单及控制价编制费</t>
  </si>
  <si>
    <t>施工阶段全过程造价咨询费</t>
  </si>
  <si>
    <t>招标代理服务费</t>
  </si>
  <si>
    <t>竣工结算审核费</t>
  </si>
  <si>
    <t>可研编制及评审费</t>
  </si>
  <si>
    <t>前期工作咨询费</t>
  </si>
  <si>
    <t>地震安全评价费</t>
  </si>
  <si>
    <t>节能评估费</t>
  </si>
  <si>
    <t>降水排污费</t>
  </si>
  <si>
    <t>水资源税</t>
  </si>
  <si>
    <t>水资源论证报告编制费</t>
  </si>
  <si>
    <t>人防易地建设费</t>
  </si>
  <si>
    <t>采暖增容费</t>
  </si>
  <si>
    <t>水土保持方案及验收费</t>
  </si>
  <si>
    <t>环境影响报告编制费及验收费</t>
  </si>
  <si>
    <t>社会稳定风险评估费</t>
  </si>
  <si>
    <t>地形测绘费</t>
  </si>
  <si>
    <t>土壤污染调查费</t>
  </si>
  <si>
    <t>检测费（工程检测试验费、室内环境检测 24 费、地基检测费、隔震抗震检测费、防雷检测费、消防检测费、见证费等）</t>
  </si>
  <si>
    <t>财务决算费</t>
  </si>
  <si>
    <t>三通一平费</t>
  </si>
  <si>
    <t>工程保险费</t>
  </si>
  <si>
    <t>三</t>
  </si>
  <si>
    <t>预备费</t>
  </si>
  <si>
    <t>估算总金额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</si>
</sst>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32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4"/>
      <color indexed="8"/>
      <name val="黑体"/>
      <charset val="134"/>
    </font>
    <font>
      <sz val="22"/>
      <color indexed="8"/>
      <name val="方正小标宋简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color theme="1"/>
      <name val="宋体"/>
      <charset val="134"/>
    </font>
    <font>
      <b/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0"/>
  <sheetViews>
    <sheetView tabSelected="1" workbookViewId="0">
      <selection activeCell="G22" sqref="G22"/>
    </sheetView>
  </sheetViews>
  <sheetFormatPr defaultColWidth="9" defaultRowHeight="13.5"/>
  <cols>
    <col min="1" max="1" width="7.5" style="1" customWidth="1"/>
    <col min="2" max="2" width="23.625" style="1" customWidth="1"/>
    <col min="3" max="3" width="6.25" style="1" customWidth="1"/>
    <col min="4" max="4" width="9.875" style="1" customWidth="1"/>
    <col min="5" max="5" width="11.5833333333333" style="1" customWidth="1"/>
    <col min="6" max="7" width="11.625" style="1" customWidth="1"/>
    <col min="8" max="8" width="9.88333333333333" style="1" customWidth="1"/>
    <col min="9" max="9" width="11.125" style="5" customWidth="1"/>
    <col min="10" max="24" width="9" style="6"/>
    <col min="25" max="16384" width="9" style="1"/>
  </cols>
  <sheetData>
    <row r="1" s="1" customFormat="1" ht="24.75" customHeight="1" spans="1:24">
      <c r="A1" s="7" t="s">
        <v>0</v>
      </c>
      <c r="B1" s="7"/>
      <c r="C1" s="7"/>
      <c r="D1" s="7"/>
      <c r="E1" s="7"/>
      <c r="F1" s="7"/>
      <c r="G1" s="7"/>
      <c r="H1" s="7"/>
      <c r="I1" s="8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="1" customFormat="1" ht="44" customHeight="1" spans="1:24">
      <c r="A2" s="9" t="s">
        <v>1</v>
      </c>
      <c r="B2" s="9"/>
      <c r="C2" s="9"/>
      <c r="D2" s="9"/>
      <c r="E2" s="9"/>
      <c r="F2" s="9"/>
      <c r="G2" s="9"/>
      <c r="H2" s="9"/>
      <c r="I2" s="10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="1" customFormat="1" ht="35" customHeight="1" spans="1:24">
      <c r="A3" s="11" t="s">
        <v>2</v>
      </c>
      <c r="B3" s="11"/>
      <c r="C3" s="11"/>
      <c r="D3" s="11"/>
      <c r="E3" s="11"/>
      <c r="F3" s="11"/>
      <c r="G3" s="11"/>
      <c r="H3" s="11"/>
      <c r="I3" s="12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="2" customFormat="1" ht="38" customHeight="1" spans="1:24">
      <c r="A4" s="13" t="s">
        <v>3</v>
      </c>
      <c r="B4" s="13" t="s">
        <v>4</v>
      </c>
      <c r="C4" s="13" t="s">
        <v>5</v>
      </c>
      <c r="D4" s="13"/>
      <c r="E4" s="13" t="s">
        <v>6</v>
      </c>
      <c r="F4" s="13"/>
      <c r="G4" s="13"/>
      <c r="H4" s="13"/>
      <c r="I4" s="14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="2" customFormat="1" ht="38" customHeight="1" spans="1:24">
      <c r="A5" s="13"/>
      <c r="B5" s="13"/>
      <c r="C5" s="13" t="s">
        <v>7</v>
      </c>
      <c r="D5" s="13" t="s">
        <v>8</v>
      </c>
      <c r="E5" s="13" t="s">
        <v>9</v>
      </c>
      <c r="F5" s="13" t="s">
        <v>10</v>
      </c>
      <c r="G5" s="13" t="s">
        <v>11</v>
      </c>
      <c r="H5" s="13" t="s">
        <v>12</v>
      </c>
      <c r="I5" s="14" t="s">
        <v>13</v>
      </c>
      <c r="J5" s="15"/>
      <c r="K5" s="15"/>
      <c r="L5" s="15" t="s">
        <v>14</v>
      </c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</row>
    <row r="6" s="3" customFormat="1" ht="36" customHeight="1" spans="1:24">
      <c r="A6" s="16" t="s">
        <v>15</v>
      </c>
      <c r="B6" s="17" t="s">
        <v>16</v>
      </c>
      <c r="C6" s="16"/>
      <c r="D6" s="16"/>
      <c r="E6" s="18">
        <f>E7+E14+E21+E26+E32</f>
        <v>6199.368</v>
      </c>
      <c r="F6" s="18">
        <f>F7+F14+F21+F26+F32</f>
        <v>1297.28</v>
      </c>
      <c r="G6" s="19">
        <f>G7+G14+G26</f>
        <v>82</v>
      </c>
      <c r="H6" s="20"/>
      <c r="I6" s="21">
        <f>SUM(E6:G6)</f>
        <v>7578.648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</row>
    <row r="7" s="3" customFormat="1" ht="36" customHeight="1" spans="1:24">
      <c r="A7" s="16">
        <v>1</v>
      </c>
      <c r="B7" s="17" t="s">
        <v>17</v>
      </c>
      <c r="C7" s="16"/>
      <c r="D7" s="16"/>
      <c r="E7" s="18">
        <f>SUM(E8:E13)</f>
        <v>1396.588</v>
      </c>
      <c r="F7" s="18">
        <f>SUM(F8:F13)</f>
        <v>355.19</v>
      </c>
      <c r="G7" s="18">
        <f>SUM(G8:G13)</f>
        <v>15</v>
      </c>
      <c r="H7" s="20"/>
      <c r="I7" s="21">
        <f t="shared" ref="I6:I12" si="0">SUM(E7:H7)</f>
        <v>1766.778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</row>
    <row r="8" s="4" customFormat="1" ht="36" customHeight="1" spans="1:24">
      <c r="A8" s="23">
        <v>1.1</v>
      </c>
      <c r="B8" s="24" t="s">
        <v>18</v>
      </c>
      <c r="C8" s="23" t="s">
        <v>19</v>
      </c>
      <c r="D8" s="23">
        <v>4238</v>
      </c>
      <c r="E8" s="25">
        <v>1361.588</v>
      </c>
      <c r="F8" s="25"/>
      <c r="G8" s="25"/>
      <c r="H8" s="26"/>
      <c r="I8" s="25">
        <f t="shared" si="0"/>
        <v>1361.588</v>
      </c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="4" customFormat="1" ht="36" customHeight="1" spans="1:24">
      <c r="A9" s="23">
        <v>1.2</v>
      </c>
      <c r="B9" s="24" t="s">
        <v>20</v>
      </c>
      <c r="C9" s="23" t="s">
        <v>19</v>
      </c>
      <c r="D9" s="23">
        <v>4238</v>
      </c>
      <c r="E9" s="28"/>
      <c r="F9" s="25">
        <v>135.31</v>
      </c>
      <c r="G9" s="25"/>
      <c r="H9" s="26"/>
      <c r="I9" s="29">
        <f t="shared" si="0"/>
        <v>135.31</v>
      </c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</row>
    <row r="10" s="4" customFormat="1" ht="36" customHeight="1" spans="1:24">
      <c r="A10" s="23">
        <v>1.3</v>
      </c>
      <c r="B10" s="24" t="s">
        <v>21</v>
      </c>
      <c r="C10" s="23" t="s">
        <v>19</v>
      </c>
      <c r="D10" s="23">
        <v>4238</v>
      </c>
      <c r="E10" s="28"/>
      <c r="F10" s="25">
        <v>46.51</v>
      </c>
      <c r="G10" s="25"/>
      <c r="H10" s="26"/>
      <c r="I10" s="29">
        <f t="shared" si="0"/>
        <v>46.51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="4" customFormat="1" ht="36" customHeight="1" spans="1:24">
      <c r="A11" s="23">
        <v>1.4</v>
      </c>
      <c r="B11" s="24" t="s">
        <v>22</v>
      </c>
      <c r="C11" s="23" t="s">
        <v>19</v>
      </c>
      <c r="D11" s="23">
        <v>4238</v>
      </c>
      <c r="E11" s="25"/>
      <c r="F11" s="25">
        <v>173.37</v>
      </c>
      <c r="G11" s="25"/>
      <c r="H11" s="26"/>
      <c r="I11" s="29">
        <f t="shared" si="0"/>
        <v>173.37</v>
      </c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="4" customFormat="1" ht="36" customHeight="1" spans="1:24">
      <c r="A12" s="23">
        <v>1.5</v>
      </c>
      <c r="B12" s="24" t="s">
        <v>23</v>
      </c>
      <c r="C12" s="23" t="s">
        <v>24</v>
      </c>
      <c r="D12" s="23">
        <v>1</v>
      </c>
      <c r="E12" s="25"/>
      <c r="F12" s="25"/>
      <c r="G12" s="25">
        <v>15</v>
      </c>
      <c r="H12" s="26"/>
      <c r="I12" s="29">
        <f t="shared" si="0"/>
        <v>15</v>
      </c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</row>
    <row r="13" s="4" customFormat="1" ht="36" customHeight="1" spans="1:24">
      <c r="A13" s="23">
        <v>1.6</v>
      </c>
      <c r="B13" s="24" t="s">
        <v>25</v>
      </c>
      <c r="C13" s="23" t="s">
        <v>26</v>
      </c>
      <c r="D13" s="23">
        <v>1</v>
      </c>
      <c r="E13" s="25">
        <v>35</v>
      </c>
      <c r="F13" s="25"/>
      <c r="G13" s="25"/>
      <c r="H13" s="26"/>
      <c r="I13" s="29">
        <f>E13</f>
        <v>35</v>
      </c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</row>
    <row r="14" s="4" customFormat="1" ht="36" customHeight="1" spans="1:24">
      <c r="A14" s="16">
        <v>2</v>
      </c>
      <c r="B14" s="17" t="s">
        <v>27</v>
      </c>
      <c r="C14" s="23"/>
      <c r="D14" s="23"/>
      <c r="E14" s="18">
        <f>SUM(E15:E20)</f>
        <v>4219.72</v>
      </c>
      <c r="F14" s="21">
        <f>SUM(F15:F20)</f>
        <v>751.66</v>
      </c>
      <c r="G14" s="30">
        <f>SUM(G16:G20)</f>
        <v>54</v>
      </c>
      <c r="H14" s="26"/>
      <c r="I14" s="18">
        <f t="shared" ref="I14:I20" si="1">SUM(E14:G14)</f>
        <v>5025.38</v>
      </c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="4" customFormat="1" ht="36" customHeight="1" spans="1:24">
      <c r="A15" s="23">
        <v>2.1</v>
      </c>
      <c r="B15" s="24" t="s">
        <v>18</v>
      </c>
      <c r="C15" s="23" t="s">
        <v>19</v>
      </c>
      <c r="D15" s="23">
        <v>12123.57</v>
      </c>
      <c r="E15" s="25">
        <v>4154.72</v>
      </c>
      <c r="F15" s="31"/>
      <c r="G15" s="25"/>
      <c r="H15" s="26"/>
      <c r="I15" s="25">
        <f t="shared" si="1"/>
        <v>4154.72</v>
      </c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="4" customFormat="1" ht="36" customHeight="1" spans="1:24">
      <c r="A16" s="23">
        <v>2.2</v>
      </c>
      <c r="B16" s="24" t="s">
        <v>20</v>
      </c>
      <c r="C16" s="23" t="s">
        <v>19</v>
      </c>
      <c r="D16" s="23">
        <v>12123.57</v>
      </c>
      <c r="E16" s="25"/>
      <c r="F16" s="25">
        <v>290.96</v>
      </c>
      <c r="G16" s="31"/>
      <c r="H16" s="26"/>
      <c r="I16" s="25">
        <f t="shared" si="1"/>
        <v>290.96</v>
      </c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="4" customFormat="1" ht="36" customHeight="1" spans="1:24">
      <c r="A17" s="23">
        <v>2.3</v>
      </c>
      <c r="B17" s="24" t="s">
        <v>21</v>
      </c>
      <c r="C17" s="23" t="s">
        <v>19</v>
      </c>
      <c r="D17" s="23">
        <v>12123.57</v>
      </c>
      <c r="E17" s="25"/>
      <c r="F17" s="25">
        <v>121.24</v>
      </c>
      <c r="G17" s="25"/>
      <c r="H17" s="26"/>
      <c r="I17" s="25">
        <f t="shared" si="1"/>
        <v>121.24</v>
      </c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="4" customFormat="1" ht="36" customHeight="1" spans="1:24">
      <c r="A18" s="23">
        <v>2.4</v>
      </c>
      <c r="B18" s="24" t="s">
        <v>22</v>
      </c>
      <c r="C18" s="23" t="s">
        <v>19</v>
      </c>
      <c r="D18" s="23">
        <v>12123.57</v>
      </c>
      <c r="E18" s="25"/>
      <c r="F18" s="25">
        <v>339.46</v>
      </c>
      <c r="G18" s="25"/>
      <c r="H18" s="26"/>
      <c r="I18" s="25">
        <f t="shared" si="1"/>
        <v>339.46</v>
      </c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</row>
    <row r="19" s="4" customFormat="1" ht="36" customHeight="1" spans="1:24">
      <c r="A19" s="23">
        <v>2.5</v>
      </c>
      <c r="B19" s="24" t="s">
        <v>23</v>
      </c>
      <c r="C19" s="23" t="s">
        <v>24</v>
      </c>
      <c r="D19" s="23">
        <v>2</v>
      </c>
      <c r="E19" s="25"/>
      <c r="F19" s="25"/>
      <c r="G19" s="25">
        <v>54</v>
      </c>
      <c r="H19" s="26"/>
      <c r="I19" s="25">
        <f t="shared" si="1"/>
        <v>54</v>
      </c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="4" customFormat="1" ht="36" customHeight="1" spans="1:24">
      <c r="A20" s="23">
        <v>2.6</v>
      </c>
      <c r="B20" s="24" t="s">
        <v>25</v>
      </c>
      <c r="C20" s="23" t="s">
        <v>26</v>
      </c>
      <c r="D20" s="23">
        <v>1</v>
      </c>
      <c r="E20" s="25">
        <v>65</v>
      </c>
      <c r="F20" s="25"/>
      <c r="G20" s="25"/>
      <c r="H20" s="26"/>
      <c r="I20" s="25">
        <f t="shared" si="1"/>
        <v>65</v>
      </c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="4" customFormat="1" ht="36" customHeight="1" spans="1:24">
      <c r="A21" s="16">
        <v>3</v>
      </c>
      <c r="B21" s="17" t="s">
        <v>28</v>
      </c>
      <c r="C21" s="16"/>
      <c r="D21" s="16"/>
      <c r="E21" s="18">
        <f>SUM(E22:E25)</f>
        <v>17.37</v>
      </c>
      <c r="F21" s="18">
        <f>SUM(F22:F25)</f>
        <v>2.03</v>
      </c>
      <c r="G21" s="18"/>
      <c r="H21" s="26"/>
      <c r="I21" s="18">
        <f>SUM(E21:F21)</f>
        <v>19.4</v>
      </c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="4" customFormat="1" ht="36" customHeight="1" spans="1:24">
      <c r="A22" s="23">
        <v>3.1</v>
      </c>
      <c r="B22" s="24" t="s">
        <v>18</v>
      </c>
      <c r="C22" s="23" t="s">
        <v>19</v>
      </c>
      <c r="D22" s="23">
        <v>31.8</v>
      </c>
      <c r="E22" s="25">
        <v>17.37</v>
      </c>
      <c r="F22" s="25"/>
      <c r="G22" s="25"/>
      <c r="H22" s="26"/>
      <c r="I22" s="25">
        <f t="shared" ref="I22:I31" si="2">SUM(E22:G22)</f>
        <v>17.37</v>
      </c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s="4" customFormat="1" ht="36" customHeight="1" spans="1:24">
      <c r="A23" s="23">
        <v>3.2</v>
      </c>
      <c r="B23" s="24" t="s">
        <v>20</v>
      </c>
      <c r="C23" s="23" t="s">
        <v>19</v>
      </c>
      <c r="D23" s="23">
        <v>31.8</v>
      </c>
      <c r="E23" s="25"/>
      <c r="F23" s="25">
        <v>0.18</v>
      </c>
      <c r="G23" s="25"/>
      <c r="H23" s="26"/>
      <c r="I23" s="25">
        <f t="shared" si="2"/>
        <v>0.18</v>
      </c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="4" customFormat="1" ht="36" customHeight="1" spans="1:24">
      <c r="A24" s="23">
        <v>3.3</v>
      </c>
      <c r="B24" s="24" t="s">
        <v>21</v>
      </c>
      <c r="C24" s="23" t="s">
        <v>19</v>
      </c>
      <c r="D24" s="23">
        <v>31.8</v>
      </c>
      <c r="E24" s="25"/>
      <c r="F24" s="25">
        <v>0.53</v>
      </c>
      <c r="G24" s="25"/>
      <c r="H24" s="26"/>
      <c r="I24" s="25">
        <f t="shared" si="2"/>
        <v>0.53</v>
      </c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s="4" customFormat="1" ht="36" customHeight="1" spans="1:24">
      <c r="A25" s="23">
        <v>3.4</v>
      </c>
      <c r="B25" s="24" t="s">
        <v>22</v>
      </c>
      <c r="C25" s="23" t="s">
        <v>19</v>
      </c>
      <c r="D25" s="23">
        <v>31.8</v>
      </c>
      <c r="E25" s="25"/>
      <c r="F25" s="25">
        <v>1.32</v>
      </c>
      <c r="G25" s="25"/>
      <c r="H25" s="26"/>
      <c r="I25" s="25">
        <f t="shared" si="2"/>
        <v>1.32</v>
      </c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</row>
    <row r="26" s="3" customFormat="1" ht="36" customHeight="1" spans="1:24">
      <c r="A26" s="16">
        <v>4</v>
      </c>
      <c r="B26" s="17" t="s">
        <v>29</v>
      </c>
      <c r="C26" s="16"/>
      <c r="D26" s="16"/>
      <c r="E26" s="18">
        <f>SUM(E27:E31)</f>
        <v>90</v>
      </c>
      <c r="F26" s="18">
        <f>SUM(F27:F31)</f>
        <v>23.4</v>
      </c>
      <c r="G26" s="18">
        <f>SUM(G27:G31)</f>
        <v>13</v>
      </c>
      <c r="H26" s="20"/>
      <c r="I26" s="21">
        <f t="shared" si="2"/>
        <v>126.4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</row>
    <row r="27" s="3" customFormat="1" ht="36" customHeight="1" spans="1:24">
      <c r="A27" s="23">
        <v>4.1</v>
      </c>
      <c r="B27" s="24" t="s">
        <v>18</v>
      </c>
      <c r="C27" s="32" t="s">
        <v>19</v>
      </c>
      <c r="D27" s="23">
        <v>200</v>
      </c>
      <c r="E27" s="25">
        <v>85</v>
      </c>
      <c r="F27" s="25"/>
      <c r="G27" s="25"/>
      <c r="H27" s="26"/>
      <c r="I27" s="29">
        <f t="shared" si="2"/>
        <v>85</v>
      </c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</row>
    <row r="28" s="3" customFormat="1" ht="36" customHeight="1" spans="1:24">
      <c r="A28" s="23">
        <v>4.2</v>
      </c>
      <c r="B28" s="24" t="s">
        <v>20</v>
      </c>
      <c r="C28" s="32" t="s">
        <v>19</v>
      </c>
      <c r="D28" s="23">
        <v>200</v>
      </c>
      <c r="E28" s="25"/>
      <c r="F28" s="25">
        <v>10</v>
      </c>
      <c r="G28" s="25">
        <v>13</v>
      </c>
      <c r="H28" s="26"/>
      <c r="I28" s="29">
        <f t="shared" si="2"/>
        <v>23</v>
      </c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</row>
    <row r="29" s="3" customFormat="1" ht="36" customHeight="1" spans="1:24">
      <c r="A29" s="23">
        <v>4.3</v>
      </c>
      <c r="B29" s="24" t="s">
        <v>21</v>
      </c>
      <c r="C29" s="32" t="s">
        <v>19</v>
      </c>
      <c r="D29" s="23">
        <v>200</v>
      </c>
      <c r="E29" s="25"/>
      <c r="F29" s="25">
        <v>1.4</v>
      </c>
      <c r="G29" s="25"/>
      <c r="H29" s="26"/>
      <c r="I29" s="29">
        <f t="shared" si="2"/>
        <v>1.4</v>
      </c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</row>
    <row r="30" s="3" customFormat="1" ht="36" customHeight="1" spans="1:24">
      <c r="A30" s="23">
        <v>4.4</v>
      </c>
      <c r="B30" s="24" t="s">
        <v>22</v>
      </c>
      <c r="C30" s="32" t="s">
        <v>19</v>
      </c>
      <c r="D30" s="23">
        <v>200</v>
      </c>
      <c r="E30" s="25"/>
      <c r="F30" s="25">
        <v>12</v>
      </c>
      <c r="G30" s="25"/>
      <c r="H30" s="26"/>
      <c r="I30" s="29">
        <f t="shared" si="2"/>
        <v>12</v>
      </c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="3" customFormat="1" ht="36" customHeight="1" spans="1:24">
      <c r="A31" s="23">
        <v>4.5</v>
      </c>
      <c r="B31" s="24" t="s">
        <v>25</v>
      </c>
      <c r="C31" s="23" t="s">
        <v>26</v>
      </c>
      <c r="D31" s="23">
        <v>1</v>
      </c>
      <c r="E31" s="25">
        <v>5</v>
      </c>
      <c r="F31" s="25"/>
      <c r="G31" s="25"/>
      <c r="H31" s="26"/>
      <c r="I31" s="29">
        <f t="shared" si="2"/>
        <v>5</v>
      </c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</row>
    <row r="32" s="3" customFormat="1" ht="36" customHeight="1" spans="1:24">
      <c r="A32" s="16">
        <v>5</v>
      </c>
      <c r="B32" s="17" t="s">
        <v>30</v>
      </c>
      <c r="C32" s="16"/>
      <c r="D32" s="16"/>
      <c r="E32" s="18">
        <f>SUM(E33:E40)</f>
        <v>475.69</v>
      </c>
      <c r="F32" s="18">
        <f>SUM(F33:F40)</f>
        <v>165</v>
      </c>
      <c r="G32" s="18"/>
      <c r="H32" s="20"/>
      <c r="I32" s="21">
        <f>SUM(E32:F32)</f>
        <v>640.69</v>
      </c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</row>
    <row r="33" s="3" customFormat="1" ht="36" customHeight="1" spans="1:24">
      <c r="A33" s="23">
        <v>5.1</v>
      </c>
      <c r="B33" s="24" t="s">
        <v>31</v>
      </c>
      <c r="C33" s="32" t="s">
        <v>19</v>
      </c>
      <c r="D33" s="23">
        <v>4625</v>
      </c>
      <c r="E33" s="25">
        <v>101.75</v>
      </c>
      <c r="F33" s="25"/>
      <c r="G33" s="25"/>
      <c r="H33" s="26"/>
      <c r="I33" s="29">
        <f>SUM(E33:F33)</f>
        <v>101.75</v>
      </c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</row>
    <row r="34" s="3" customFormat="1" ht="36" customHeight="1" spans="1:24">
      <c r="A34" s="23">
        <v>5.2</v>
      </c>
      <c r="B34" s="24" t="s">
        <v>32</v>
      </c>
      <c r="C34" s="32" t="s">
        <v>19</v>
      </c>
      <c r="D34" s="23">
        <v>3357</v>
      </c>
      <c r="E34" s="25">
        <v>63.78</v>
      </c>
      <c r="F34" s="25"/>
      <c r="G34" s="25"/>
      <c r="H34" s="26"/>
      <c r="I34" s="29">
        <f t="shared" ref="I34:I40" si="3">SUM(E34:F34)</f>
        <v>63.78</v>
      </c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</row>
    <row r="35" s="3" customFormat="1" ht="36" customHeight="1" spans="1:24">
      <c r="A35" s="23">
        <v>5.3</v>
      </c>
      <c r="B35" s="24" t="s">
        <v>33</v>
      </c>
      <c r="C35" s="32" t="s">
        <v>19</v>
      </c>
      <c r="D35" s="23">
        <v>14118</v>
      </c>
      <c r="E35" s="25">
        <v>141.18</v>
      </c>
      <c r="F35" s="25"/>
      <c r="G35" s="25"/>
      <c r="H35" s="26"/>
      <c r="I35" s="29">
        <f t="shared" si="3"/>
        <v>141.18</v>
      </c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</row>
    <row r="36" s="3" customFormat="1" ht="36" customHeight="1" spans="1:24">
      <c r="A36" s="23">
        <v>5.4</v>
      </c>
      <c r="B36" s="24" t="s">
        <v>34</v>
      </c>
      <c r="C36" s="23" t="s">
        <v>35</v>
      </c>
      <c r="D36" s="23">
        <v>520</v>
      </c>
      <c r="E36" s="25">
        <v>49.92</v>
      </c>
      <c r="F36" s="25"/>
      <c r="G36" s="25"/>
      <c r="H36" s="26"/>
      <c r="I36" s="29">
        <f t="shared" si="3"/>
        <v>49.92</v>
      </c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</row>
    <row r="37" s="3" customFormat="1" ht="36" customHeight="1" spans="1:24">
      <c r="A37" s="23">
        <v>5.5</v>
      </c>
      <c r="B37" s="24" t="s">
        <v>36</v>
      </c>
      <c r="C37" s="23" t="s">
        <v>37</v>
      </c>
      <c r="D37" s="23">
        <v>1</v>
      </c>
      <c r="E37" s="25">
        <v>8.5</v>
      </c>
      <c r="F37" s="25"/>
      <c r="G37" s="25"/>
      <c r="H37" s="26"/>
      <c r="I37" s="29">
        <f t="shared" si="3"/>
        <v>8.5</v>
      </c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</row>
    <row r="38" s="3" customFormat="1" ht="36" customHeight="1" spans="1:24">
      <c r="A38" s="23">
        <v>5.6</v>
      </c>
      <c r="B38" s="24" t="s">
        <v>38</v>
      </c>
      <c r="C38" s="23" t="s">
        <v>26</v>
      </c>
      <c r="D38" s="23">
        <v>1</v>
      </c>
      <c r="E38" s="25">
        <v>65</v>
      </c>
      <c r="F38" s="25">
        <v>58.5</v>
      </c>
      <c r="G38" s="25"/>
      <c r="H38" s="26"/>
      <c r="I38" s="29">
        <f t="shared" si="3"/>
        <v>123.5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="3" customFormat="1" ht="36" customHeight="1" spans="1:24">
      <c r="A39" s="23">
        <v>5.7</v>
      </c>
      <c r="B39" s="24" t="s">
        <v>39</v>
      </c>
      <c r="C39" s="23" t="s">
        <v>26</v>
      </c>
      <c r="D39" s="23">
        <v>1</v>
      </c>
      <c r="E39" s="25">
        <v>12</v>
      </c>
      <c r="F39" s="25">
        <v>21.5</v>
      </c>
      <c r="G39" s="25"/>
      <c r="H39" s="26"/>
      <c r="I39" s="29">
        <f t="shared" si="3"/>
        <v>33.5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</row>
    <row r="40" s="3" customFormat="1" ht="36" customHeight="1" spans="1:24">
      <c r="A40" s="23">
        <v>5.8</v>
      </c>
      <c r="B40" s="24" t="s">
        <v>40</v>
      </c>
      <c r="C40" s="23" t="s">
        <v>26</v>
      </c>
      <c r="D40" s="23">
        <v>1</v>
      </c>
      <c r="E40" s="25">
        <v>33.56</v>
      </c>
      <c r="F40" s="25">
        <v>85</v>
      </c>
      <c r="G40" s="25"/>
      <c r="H40" s="26"/>
      <c r="I40" s="29">
        <f t="shared" si="3"/>
        <v>118.56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</row>
    <row r="41" s="3" customFormat="1" ht="36" customHeight="1" spans="1:24">
      <c r="A41" s="16" t="s">
        <v>41</v>
      </c>
      <c r="B41" s="17" t="s">
        <v>42</v>
      </c>
      <c r="C41" s="16"/>
      <c r="D41" s="16"/>
      <c r="E41" s="18"/>
      <c r="F41" s="18"/>
      <c r="G41" s="18"/>
      <c r="H41" s="33">
        <f>SUM(H42:H68)</f>
        <v>721.35</v>
      </c>
      <c r="I41" s="21">
        <f>SUM(E41:H41)</f>
        <v>721.35</v>
      </c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</row>
    <row r="42" s="4" customFormat="1" ht="36" customHeight="1" spans="1:24">
      <c r="A42" s="23">
        <v>1</v>
      </c>
      <c r="B42" s="24" t="s">
        <v>43</v>
      </c>
      <c r="C42" s="23"/>
      <c r="D42" s="23"/>
      <c r="E42" s="31"/>
      <c r="F42" s="25"/>
      <c r="G42" s="25"/>
      <c r="H42" s="34">
        <v>90.94</v>
      </c>
      <c r="I42" s="25">
        <f>SUM(E42:H42)</f>
        <v>90.94</v>
      </c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</row>
    <row r="43" s="4" customFormat="1" ht="36" customHeight="1" spans="1:24">
      <c r="A43" s="23">
        <v>2</v>
      </c>
      <c r="B43" s="24" t="s">
        <v>44</v>
      </c>
      <c r="C43" s="23"/>
      <c r="D43" s="23"/>
      <c r="E43" s="31"/>
      <c r="F43" s="25"/>
      <c r="G43" s="25"/>
      <c r="H43" s="34">
        <v>15.16</v>
      </c>
      <c r="I43" s="25">
        <f>SUM(E43:H43)</f>
        <v>15.16</v>
      </c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</row>
    <row r="44" s="4" customFormat="1" ht="36" customHeight="1" spans="1:24">
      <c r="A44" s="23">
        <v>3</v>
      </c>
      <c r="B44" s="24" t="s">
        <v>45</v>
      </c>
      <c r="C44" s="23"/>
      <c r="D44" s="23"/>
      <c r="E44" s="31"/>
      <c r="F44" s="25"/>
      <c r="G44" s="25"/>
      <c r="H44" s="26">
        <v>90.94</v>
      </c>
      <c r="I44" s="25">
        <f>SUM(E44:H44)</f>
        <v>90.94</v>
      </c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</row>
    <row r="45" s="4" customFormat="1" ht="36" customHeight="1" spans="1:24">
      <c r="A45" s="23">
        <v>4</v>
      </c>
      <c r="B45" s="24" t="s">
        <v>46</v>
      </c>
      <c r="C45" s="23"/>
      <c r="D45" s="23"/>
      <c r="E45" s="31"/>
      <c r="F45" s="25"/>
      <c r="G45" s="25"/>
      <c r="H45" s="34">
        <v>4.55</v>
      </c>
      <c r="I45" s="34">
        <f>SUM(E45:H45)</f>
        <v>4.55</v>
      </c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</row>
    <row r="46" s="4" customFormat="1" ht="36" customHeight="1" spans="1:24">
      <c r="A46" s="23">
        <v>5</v>
      </c>
      <c r="B46" s="24" t="s">
        <v>47</v>
      </c>
      <c r="C46" s="23"/>
      <c r="D46" s="23"/>
      <c r="E46" s="31"/>
      <c r="F46" s="25"/>
      <c r="G46" s="25"/>
      <c r="H46" s="34">
        <v>15.16</v>
      </c>
      <c r="I46" s="25">
        <f t="shared" ref="I46:I69" si="4">SUM(E46:H46)</f>
        <v>15.16</v>
      </c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</row>
    <row r="47" s="4" customFormat="1" ht="36" customHeight="1" spans="1:24">
      <c r="A47" s="23">
        <v>6</v>
      </c>
      <c r="B47" s="24" t="s">
        <v>48</v>
      </c>
      <c r="C47" s="23"/>
      <c r="D47" s="23"/>
      <c r="E47" s="31"/>
      <c r="F47" s="25"/>
      <c r="G47" s="25"/>
      <c r="H47" s="34">
        <v>34.1</v>
      </c>
      <c r="I47" s="25">
        <f t="shared" si="4"/>
        <v>34.1</v>
      </c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</row>
    <row r="48" s="4" customFormat="1" ht="36" customHeight="1" spans="1:24">
      <c r="A48" s="23">
        <v>7</v>
      </c>
      <c r="B48" s="24" t="s">
        <v>49</v>
      </c>
      <c r="C48" s="23"/>
      <c r="D48" s="23"/>
      <c r="E48" s="31"/>
      <c r="F48" s="25"/>
      <c r="G48" s="25"/>
      <c r="H48" s="34">
        <v>41.68</v>
      </c>
      <c r="I48" s="25">
        <f t="shared" si="4"/>
        <v>41.68</v>
      </c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</row>
    <row r="49" s="4" customFormat="1" ht="36" customHeight="1" spans="1:24">
      <c r="A49" s="23">
        <v>8</v>
      </c>
      <c r="B49" s="35" t="s">
        <v>50</v>
      </c>
      <c r="C49" s="23"/>
      <c r="D49" s="23"/>
      <c r="E49" s="31"/>
      <c r="F49" s="25"/>
      <c r="G49" s="25"/>
      <c r="H49" s="34">
        <v>53.05</v>
      </c>
      <c r="I49" s="25">
        <f t="shared" si="4"/>
        <v>53.05</v>
      </c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</row>
    <row r="50" s="4" customFormat="1" ht="36" customHeight="1" spans="1:24">
      <c r="A50" s="23">
        <v>9</v>
      </c>
      <c r="B50" s="35" t="s">
        <v>51</v>
      </c>
      <c r="C50" s="23"/>
      <c r="D50" s="23"/>
      <c r="E50" s="31"/>
      <c r="F50" s="25"/>
      <c r="G50" s="25"/>
      <c r="H50" s="34">
        <v>22.74</v>
      </c>
      <c r="I50" s="25">
        <f t="shared" si="4"/>
        <v>22.74</v>
      </c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</row>
    <row r="51" s="4" customFormat="1" ht="36" customHeight="1" spans="1:24">
      <c r="A51" s="23">
        <v>10</v>
      </c>
      <c r="B51" s="35" t="s">
        <v>52</v>
      </c>
      <c r="C51" s="23"/>
      <c r="D51" s="23"/>
      <c r="E51" s="31"/>
      <c r="F51" s="25"/>
      <c r="G51" s="25"/>
      <c r="H51" s="34">
        <v>15.16</v>
      </c>
      <c r="I51" s="25">
        <f t="shared" si="4"/>
        <v>15.16</v>
      </c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</row>
    <row r="52" s="4" customFormat="1" ht="36" customHeight="1" spans="1:24">
      <c r="A52" s="23">
        <v>11</v>
      </c>
      <c r="B52" s="35" t="s">
        <v>53</v>
      </c>
      <c r="C52" s="23"/>
      <c r="D52" s="23"/>
      <c r="E52" s="31"/>
      <c r="F52" s="25"/>
      <c r="G52" s="25"/>
      <c r="H52" s="34">
        <v>3.79</v>
      </c>
      <c r="I52" s="34">
        <f t="shared" si="4"/>
        <v>3.79</v>
      </c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</row>
    <row r="53" s="4" customFormat="1" ht="36" customHeight="1" spans="1:24">
      <c r="A53" s="23">
        <v>12</v>
      </c>
      <c r="B53" s="35" t="s">
        <v>54</v>
      </c>
      <c r="C53" s="23"/>
      <c r="D53" s="23"/>
      <c r="E53" s="31"/>
      <c r="F53" s="25"/>
      <c r="G53" s="25"/>
      <c r="H53" s="34">
        <v>7.58</v>
      </c>
      <c r="I53" s="25">
        <f t="shared" si="4"/>
        <v>7.58</v>
      </c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</row>
    <row r="54" s="4" customFormat="1" ht="36" customHeight="1" spans="1:24">
      <c r="A54" s="23">
        <v>13</v>
      </c>
      <c r="B54" s="35" t="s">
        <v>55</v>
      </c>
      <c r="C54" s="23"/>
      <c r="D54" s="23"/>
      <c r="E54" s="31"/>
      <c r="F54" s="25"/>
      <c r="G54" s="25"/>
      <c r="H54" s="26">
        <v>1.99</v>
      </c>
      <c r="I54" s="25">
        <f t="shared" si="4"/>
        <v>1.99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</row>
    <row r="55" s="4" customFormat="1" ht="36" customHeight="1" spans="1:24">
      <c r="A55" s="23">
        <v>14</v>
      </c>
      <c r="B55" s="35" t="s">
        <v>56</v>
      </c>
      <c r="C55" s="23"/>
      <c r="D55" s="23"/>
      <c r="E55" s="31"/>
      <c r="F55" s="25"/>
      <c r="G55" s="25"/>
      <c r="H55" s="26">
        <v>6.4</v>
      </c>
      <c r="I55" s="25">
        <f t="shared" si="4"/>
        <v>6.4</v>
      </c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</row>
    <row r="56" s="4" customFormat="1" ht="36" customHeight="1" spans="1:24">
      <c r="A56" s="23">
        <v>15</v>
      </c>
      <c r="B56" s="35" t="s">
        <v>57</v>
      </c>
      <c r="C56" s="23"/>
      <c r="D56" s="23"/>
      <c r="E56" s="31"/>
      <c r="F56" s="25"/>
      <c r="G56" s="25"/>
      <c r="H56" s="26">
        <v>9.6</v>
      </c>
      <c r="I56" s="25">
        <f t="shared" si="4"/>
        <v>9.6</v>
      </c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</row>
    <row r="57" s="4" customFormat="1" ht="36" customHeight="1" spans="1:24">
      <c r="A57" s="23">
        <v>16</v>
      </c>
      <c r="B57" s="35" t="s">
        <v>58</v>
      </c>
      <c r="C57" s="23"/>
      <c r="D57" s="23"/>
      <c r="E57" s="31"/>
      <c r="F57" s="25"/>
      <c r="G57" s="25"/>
      <c r="H57" s="26">
        <v>12</v>
      </c>
      <c r="I57" s="34">
        <f t="shared" si="4"/>
        <v>12</v>
      </c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</row>
    <row r="58" s="4" customFormat="1" ht="36" customHeight="1" spans="1:24">
      <c r="A58" s="23">
        <v>17</v>
      </c>
      <c r="B58" s="35" t="s">
        <v>59</v>
      </c>
      <c r="C58" s="23"/>
      <c r="D58" s="23"/>
      <c r="E58" s="31"/>
      <c r="F58" s="25"/>
      <c r="G58" s="25"/>
      <c r="H58" s="26">
        <v>16.35</v>
      </c>
      <c r="I58" s="34">
        <f t="shared" si="4"/>
        <v>16.35</v>
      </c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</row>
    <row r="59" s="4" customFormat="1" ht="36" customHeight="1" spans="1:24">
      <c r="A59" s="23">
        <v>18</v>
      </c>
      <c r="B59" s="35" t="s">
        <v>60</v>
      </c>
      <c r="C59" s="23"/>
      <c r="D59" s="23"/>
      <c r="E59" s="31"/>
      <c r="F59" s="25"/>
      <c r="G59" s="25"/>
      <c r="H59" s="26">
        <v>114.46</v>
      </c>
      <c r="I59" s="34">
        <f t="shared" si="4"/>
        <v>114.46</v>
      </c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</row>
    <row r="60" s="4" customFormat="1" ht="36" customHeight="1" spans="1:24">
      <c r="A60" s="23">
        <v>19</v>
      </c>
      <c r="B60" s="35" t="s">
        <v>61</v>
      </c>
      <c r="C60" s="36"/>
      <c r="D60" s="13"/>
      <c r="E60" s="36"/>
      <c r="F60" s="36"/>
      <c r="G60" s="36"/>
      <c r="H60" s="14">
        <v>15</v>
      </c>
      <c r="I60" s="14">
        <f t="shared" si="4"/>
        <v>15</v>
      </c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</row>
    <row r="61" s="4" customFormat="1" ht="48" customHeight="1" spans="1:24">
      <c r="A61" s="23">
        <v>20</v>
      </c>
      <c r="B61" s="37" t="s">
        <v>62</v>
      </c>
      <c r="C61" s="23"/>
      <c r="D61" s="23"/>
      <c r="E61" s="31"/>
      <c r="F61" s="25"/>
      <c r="G61" s="25"/>
      <c r="H61" s="34">
        <v>5</v>
      </c>
      <c r="I61" s="25">
        <f>H61</f>
        <v>5</v>
      </c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</row>
    <row r="62" s="4" customFormat="1" ht="36" customHeight="1" spans="1:24">
      <c r="A62" s="23">
        <v>21</v>
      </c>
      <c r="B62" s="35" t="s">
        <v>63</v>
      </c>
      <c r="C62" s="23"/>
      <c r="D62" s="23"/>
      <c r="E62" s="31"/>
      <c r="F62" s="25"/>
      <c r="G62" s="25"/>
      <c r="H62" s="34">
        <v>5</v>
      </c>
      <c r="I62" s="25">
        <f t="shared" ref="I62:I68" si="5">H62</f>
        <v>5</v>
      </c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</row>
    <row r="63" s="4" customFormat="1" ht="36" customHeight="1" spans="1:24">
      <c r="A63" s="23">
        <v>22</v>
      </c>
      <c r="B63" s="35" t="s">
        <v>64</v>
      </c>
      <c r="C63" s="23"/>
      <c r="D63" s="23"/>
      <c r="E63" s="31"/>
      <c r="F63" s="25"/>
      <c r="G63" s="25"/>
      <c r="H63" s="34">
        <v>5.1</v>
      </c>
      <c r="I63" s="25">
        <f t="shared" si="5"/>
        <v>5.1</v>
      </c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</row>
    <row r="64" s="4" customFormat="1" ht="36" customHeight="1" spans="1:24">
      <c r="A64" s="23">
        <v>23</v>
      </c>
      <c r="B64" s="35" t="s">
        <v>65</v>
      </c>
      <c r="C64" s="23"/>
      <c r="D64" s="23"/>
      <c r="E64" s="31"/>
      <c r="F64" s="25"/>
      <c r="G64" s="25"/>
      <c r="H64" s="34">
        <v>6</v>
      </c>
      <c r="I64" s="25">
        <f t="shared" si="5"/>
        <v>6</v>
      </c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</row>
    <row r="65" s="4" customFormat="1" ht="102" customHeight="1" spans="1:24">
      <c r="A65" s="23">
        <v>24</v>
      </c>
      <c r="B65" s="37" t="s">
        <v>66</v>
      </c>
      <c r="C65" s="23"/>
      <c r="D65" s="23"/>
      <c r="E65" s="31"/>
      <c r="F65" s="25"/>
      <c r="G65" s="25"/>
      <c r="H65" s="34">
        <v>90.94</v>
      </c>
      <c r="I65" s="25">
        <f t="shared" si="5"/>
        <v>90.94</v>
      </c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</row>
    <row r="66" s="4" customFormat="1" ht="36" customHeight="1" spans="1:24">
      <c r="A66" s="23">
        <v>25</v>
      </c>
      <c r="B66" s="35" t="s">
        <v>67</v>
      </c>
      <c r="C66" s="23"/>
      <c r="D66" s="23"/>
      <c r="E66" s="31"/>
      <c r="F66" s="25"/>
      <c r="G66" s="25"/>
      <c r="H66" s="34">
        <v>22.74</v>
      </c>
      <c r="I66" s="25">
        <f t="shared" si="5"/>
        <v>22.74</v>
      </c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</row>
    <row r="67" s="4" customFormat="1" ht="36" customHeight="1" spans="1:24">
      <c r="A67" s="23">
        <v>26</v>
      </c>
      <c r="B67" s="35" t="s">
        <v>68</v>
      </c>
      <c r="C67" s="23"/>
      <c r="D67" s="23"/>
      <c r="E67" s="31"/>
      <c r="F67" s="25"/>
      <c r="G67" s="25"/>
      <c r="H67" s="34">
        <v>7.58</v>
      </c>
      <c r="I67" s="25">
        <f t="shared" si="5"/>
        <v>7.58</v>
      </c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</row>
    <row r="68" s="4" customFormat="1" ht="36" customHeight="1" spans="1:24">
      <c r="A68" s="23">
        <v>27</v>
      </c>
      <c r="B68" s="35" t="s">
        <v>69</v>
      </c>
      <c r="C68" s="23"/>
      <c r="D68" s="23"/>
      <c r="E68" s="31"/>
      <c r="F68" s="25"/>
      <c r="G68" s="25"/>
      <c r="H68" s="34">
        <v>8.34</v>
      </c>
      <c r="I68" s="25">
        <f t="shared" si="5"/>
        <v>8.34</v>
      </c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</row>
    <row r="69" s="3" customFormat="1" ht="36" customHeight="1" spans="1:24">
      <c r="A69" s="16" t="s">
        <v>70</v>
      </c>
      <c r="B69" s="17" t="s">
        <v>71</v>
      </c>
      <c r="C69" s="16"/>
      <c r="D69" s="16"/>
      <c r="E69" s="18"/>
      <c r="F69" s="18"/>
      <c r="G69" s="18"/>
      <c r="H69" s="33">
        <v>249</v>
      </c>
      <c r="I69" s="21">
        <f>SUM(E69:H69)</f>
        <v>249</v>
      </c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</row>
    <row r="70" s="3" customFormat="1" ht="36" customHeight="1" spans="1:24">
      <c r="A70" s="38" t="s">
        <v>72</v>
      </c>
      <c r="B70" s="39"/>
      <c r="C70" s="16"/>
      <c r="D70" s="16"/>
      <c r="E70" s="18"/>
      <c r="F70" s="18"/>
      <c r="G70" s="18"/>
      <c r="H70" s="20"/>
      <c r="I70" s="21">
        <f>I69+I41+I6</f>
        <v>8548.998</v>
      </c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</row>
  </sheetData>
  <mergeCells count="8">
    <mergeCell ref="A1:I1"/>
    <mergeCell ref="A2:I2"/>
    <mergeCell ref="A3:I3"/>
    <mergeCell ref="C4:D4"/>
    <mergeCell ref="E4:I4"/>
    <mergeCell ref="A70:B70"/>
    <mergeCell ref="A4:A5"/>
    <mergeCell ref="B4:B5"/>
  </mergeCells>
  <printOptions horizontalCentered="1"/>
  <pageMargins left="0.357638888888889" right="0.275" top="1" bottom="0.984027777777778" header="0.5" footer="0.5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清欢。</cp:lastModifiedBy>
  <dcterms:created xsi:type="dcterms:W3CDTF">2022-12-14T07:09:00Z</dcterms:created>
  <dcterms:modified xsi:type="dcterms:W3CDTF">2026-05-13T08:20:06Z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FCFF86539C904417BED988ED60C449EC_13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