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5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<sst xmlns="http://schemas.openxmlformats.org/spreadsheetml/2006/main" count="66" uniqueCount="44">
  <si>
    <t>永宁县水稻原粮储备生产基地补贴核定公示表</t>
  </si>
  <si>
    <t xml:space="preserve">根据《开展水稻原粮储备生产基地订单粮食销售数量和补贴核定工作的通知》要求，经对望洪镇2024年水稻原粮储备生产基地订单粮食销售数量和补贴逐村逐户核实，按照完成水稻原粮基地交售任务的种植户每亩增加100元的补贴标准，望洪镇2024年水稻原粮储备交粮678.57亩，补贴金额67857元，现将永宁县水稻原粮储备生产基地补贴核定表公示如下，接受社会监督。                                                                                                    </t>
  </si>
  <si>
    <t xml:space="preserve">                                                                                                                                                                 监督电话：0951--8440856                               公示单位：永宁县望洪镇人民政府                                                                                                                                                                                                                                                                                                                                                                                                                                                                                                                     公示期限：2024年10月24日--10月28日</t>
  </si>
  <si>
    <t>序号</t>
  </si>
  <si>
    <t>粮食种类</t>
  </si>
  <si>
    <t xml:space="preserve">粮食生产主体名称 </t>
  </si>
  <si>
    <t>负责人</t>
  </si>
  <si>
    <t>基地地址
（行政村）</t>
  </si>
  <si>
    <t>申报及核验面积
(亩)</t>
  </si>
  <si>
    <t>订单完成</t>
  </si>
  <si>
    <t>最终核定
补贴面积
(亩)</t>
  </si>
  <si>
    <t>补贴标准
（元/亩）</t>
  </si>
  <si>
    <t>补贴金额
（元）</t>
  </si>
  <si>
    <t>订单面积
(亩)</t>
  </si>
  <si>
    <t>订单数量
（吨）</t>
  </si>
  <si>
    <t>交售粮食折合面积</t>
  </si>
  <si>
    <t>申报面积</t>
  </si>
  <si>
    <t>核验面积</t>
  </si>
  <si>
    <t>交售粮食数量
（公斤）</t>
  </si>
  <si>
    <t>折合标准
（亩/公斤）</t>
  </si>
  <si>
    <t>折合面积
（亩）</t>
  </si>
  <si>
    <t>合计</t>
  </si>
  <si>
    <t>稻谷</t>
  </si>
  <si>
    <t>曹东</t>
  </si>
  <si>
    <t>望洪镇望洪村</t>
  </si>
  <si>
    <t>永宁县伟国农业专业合作社</t>
  </si>
  <si>
    <t>潘伟国</t>
  </si>
  <si>
    <t>望洪镇西玉村</t>
  </si>
  <si>
    <t>农作物研究所</t>
  </si>
  <si>
    <t>张海涛</t>
  </si>
  <si>
    <t>望洪镇农丰村</t>
  </si>
  <si>
    <t>宁大实验农场</t>
  </si>
  <si>
    <t>范晓明</t>
  </si>
  <si>
    <t>望洪镇西和村</t>
  </si>
  <si>
    <t>杨志军</t>
  </si>
  <si>
    <t>望洪镇新华村</t>
  </si>
  <si>
    <t>黄金生</t>
  </si>
  <si>
    <t>黄健荣</t>
  </si>
  <si>
    <t>孙金平</t>
  </si>
  <si>
    <t>苏万刚</t>
  </si>
  <si>
    <t>望洪镇靖益村</t>
  </si>
  <si>
    <t>朱彦清</t>
  </si>
  <si>
    <t>张成关</t>
  </si>
  <si>
    <t>望洪镇增岗村</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</si>
</sst>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00_ "/>
  </numFmts>
  <fonts count="28">
    <font>
      <sz val="11"/>
      <color theme="1"/>
      <name val="宋体"/>
      <charset val="134"/>
      <scheme val="minor"/>
    </font>
    <font>
      <sz val="22"/>
      <name val="方正小标宋简体"/>
      <charset val="134"/>
    </font>
    <font>
      <sz val="12"/>
      <name val="黑体"/>
      <charset val="134"/>
    </font>
    <font>
      <sz val="14"/>
      <name val="黑体"/>
      <charset val="134"/>
    </font>
    <font>
      <sz val="14"/>
      <name val="方正小标宋简体"/>
      <charset val="134"/>
    </font>
    <font>
      <sz val="14"/>
      <color theme="1"/>
      <name val="仿宋"/>
      <charset val="0"/>
    </font>
    <font>
      <sz val="14"/>
      <name val="仿宋"/>
      <charset val="0"/>
    </font>
    <font>
      <sz val="14"/>
      <color indexed="8"/>
      <name val="仿宋"/>
      <charset val="0"/>
    </font>
    <font>
      <sz val="14"/>
      <color indexed="8"/>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92D05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3" borderId="4"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6" fillId="0" borderId="0" applyNumberFormat="0" applyFill="0" applyBorder="0" applyAlignment="0" applyProtection="0">
      <alignment vertical="center"/>
    </xf>
    <xf numFmtId="0" fontId="17" fillId="4" borderId="7" applyNumberFormat="0" applyAlignment="0" applyProtection="0">
      <alignment vertical="center"/>
    </xf>
    <xf numFmtId="0" fontId="18" fillId="5" borderId="8" applyNumberFormat="0" applyAlignment="0" applyProtection="0">
      <alignment vertical="center"/>
    </xf>
    <xf numFmtId="0" fontId="19" fillId="5" borderId="7" applyNumberFormat="0" applyAlignment="0" applyProtection="0">
      <alignment vertical="center"/>
    </xf>
    <xf numFmtId="0" fontId="20" fillId="6" borderId="9" applyNumberFormat="0" applyAlignment="0" applyProtection="0">
      <alignment vertical="center"/>
    </xf>
    <xf numFmtId="0" fontId="21" fillId="0" borderId="10" applyNumberFormat="0" applyFill="0" applyAlignment="0" applyProtection="0">
      <alignment vertical="center"/>
    </xf>
    <xf numFmtId="0" fontId="22" fillId="0" borderId="11" applyNumberFormat="0" applyFill="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7" fillId="12" borderId="0" applyNumberFormat="0" applyBorder="0" applyAlignment="0" applyProtection="0">
      <alignment vertical="center"/>
    </xf>
    <xf numFmtId="0" fontId="26" fillId="13" borderId="0" applyNumberFormat="0" applyBorder="0" applyAlignment="0" applyProtection="0">
      <alignment vertical="center"/>
    </xf>
    <xf numFmtId="0" fontId="26" fillId="14" borderId="0" applyNumberFormat="0" applyBorder="0" applyAlignment="0" applyProtection="0">
      <alignment vertical="center"/>
    </xf>
    <xf numFmtId="0" fontId="27" fillId="15" borderId="0" applyNumberFormat="0" applyBorder="0" applyAlignment="0" applyProtection="0">
      <alignment vertical="center"/>
    </xf>
    <xf numFmtId="0" fontId="27" fillId="16" borderId="0" applyNumberFormat="0" applyBorder="0" applyAlignment="0" applyProtection="0">
      <alignment vertical="center"/>
    </xf>
    <xf numFmtId="0" fontId="26" fillId="17" borderId="0" applyNumberFormat="0" applyBorder="0" applyAlignment="0" applyProtection="0">
      <alignment vertical="center"/>
    </xf>
    <xf numFmtId="0" fontId="26" fillId="18" borderId="0" applyNumberFormat="0" applyBorder="0" applyAlignment="0" applyProtection="0">
      <alignment vertical="center"/>
    </xf>
    <xf numFmtId="0" fontId="27" fillId="19" borderId="0" applyNumberFormat="0" applyBorder="0" applyAlignment="0" applyProtection="0">
      <alignment vertical="center"/>
    </xf>
    <xf numFmtId="0" fontId="27" fillId="20" borderId="0" applyNumberFormat="0" applyBorder="0" applyAlignment="0" applyProtection="0">
      <alignment vertical="center"/>
    </xf>
    <xf numFmtId="0" fontId="26" fillId="21" borderId="0" applyNumberFormat="0" applyBorder="0" applyAlignment="0" applyProtection="0">
      <alignment vertical="center"/>
    </xf>
    <xf numFmtId="0" fontId="26" fillId="22" borderId="0" applyNumberFormat="0" applyBorder="0" applyAlignment="0" applyProtection="0">
      <alignment vertical="center"/>
    </xf>
    <xf numFmtId="0" fontId="27" fillId="23" borderId="0" applyNumberFormat="0" applyBorder="0" applyAlignment="0" applyProtection="0">
      <alignment vertical="center"/>
    </xf>
    <xf numFmtId="0" fontId="27" fillId="24" borderId="0" applyNumberFormat="0" applyBorder="0" applyAlignment="0" applyProtection="0">
      <alignment vertical="center"/>
    </xf>
    <xf numFmtId="0" fontId="26" fillId="25" borderId="0" applyNumberFormat="0" applyBorder="0" applyAlignment="0" applyProtection="0">
      <alignment vertical="center"/>
    </xf>
    <xf numFmtId="0" fontId="26" fillId="26" borderId="0" applyNumberFormat="0" applyBorder="0" applyAlignment="0" applyProtection="0">
      <alignment vertical="center"/>
    </xf>
    <xf numFmtId="0" fontId="27" fillId="27" borderId="0" applyNumberFormat="0" applyBorder="0" applyAlignment="0" applyProtection="0">
      <alignment vertical="center"/>
    </xf>
    <xf numFmtId="0" fontId="27" fillId="28" borderId="0" applyNumberFormat="0" applyBorder="0" applyAlignment="0" applyProtection="0">
      <alignment vertical="center"/>
    </xf>
    <xf numFmtId="0" fontId="26" fillId="29" borderId="0" applyNumberFormat="0" applyBorder="0" applyAlignment="0" applyProtection="0">
      <alignment vertical="center"/>
    </xf>
    <xf numFmtId="0" fontId="26" fillId="30" borderId="0" applyNumberFormat="0" applyBorder="0" applyAlignment="0" applyProtection="0">
      <alignment vertical="center"/>
    </xf>
    <xf numFmtId="0" fontId="27" fillId="31" borderId="0" applyNumberFormat="0" applyBorder="0" applyAlignment="0" applyProtection="0">
      <alignment vertical="center"/>
    </xf>
    <xf numFmtId="0" fontId="27" fillId="32" borderId="0" applyNumberFormat="0" applyBorder="0" applyAlignment="0" applyProtection="0">
      <alignment vertical="center"/>
    </xf>
    <xf numFmtId="0" fontId="26" fillId="33" borderId="0" applyNumberFormat="0" applyBorder="0" applyAlignment="0" applyProtection="0">
      <alignment vertical="center"/>
    </xf>
  </cellStyleXfs>
  <cellXfs count="18">
    <xf numFmtId="0" fontId="0" fillId="0" borderId="0" xfId="0">
      <alignment vertical="center"/>
    </xf>
    <xf numFmtId="0" fontId="1" fillId="0" borderId="0" xfId="0" applyFont="1" applyFill="1" applyBorder="1" applyAlignment="1">
      <alignment horizontal="center" vertical="center" wrapText="1"/>
    </xf>
    <xf numFmtId="0" fontId="2" fillId="0" borderId="0" xfId="0" applyFont="1" applyFill="1" applyAlignment="1">
      <alignment horizontal="left" vertical="center" wrapText="1"/>
    </xf>
    <xf numFmtId="0" fontId="3" fillId="0" borderId="0" xfId="0" applyFont="1" applyFill="1" applyAlignment="1">
      <alignment horizontal="left" vertical="center" wrapText="1"/>
    </xf>
    <xf numFmtId="0" fontId="2" fillId="0" borderId="0" xfId="0" applyFont="1" applyFill="1" applyAlignment="1">
      <alignment horizontal="right" vertical="center" wrapText="1"/>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4" fillId="2" borderId="1" xfId="0" applyFont="1" applyFill="1" applyBorder="1" applyAlignment="1">
      <alignment horizontal="center" vertical="center" wrapText="1"/>
    </xf>
    <xf numFmtId="176" fontId="4" fillId="2" borderId="1" xfId="0" applyNumberFormat="1" applyFont="1" applyFill="1" applyBorder="1" applyAlignment="1">
      <alignment horizontal="center" vertical="center" wrapText="1"/>
    </xf>
    <xf numFmtId="0" fontId="5" fillId="0" borderId="3"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176" fontId="1" fillId="0" borderId="0" xfId="0" applyNumberFormat="1" applyFont="1" applyFill="1" applyBorder="1" applyAlignment="1">
      <alignment horizontal="center" vertical="center" wrapText="1"/>
    </xf>
    <xf numFmtId="176" fontId="3" fillId="0" borderId="1" xfId="0" applyNumberFormat="1" applyFont="1" applyFill="1" applyBorder="1" applyAlignment="1">
      <alignment horizontal="center" vertical="center" wrapText="1"/>
    </xf>
    <xf numFmtId="177" fontId="3" fillId="0" borderId="1" xfId="0" applyNumberFormat="1" applyFont="1" applyFill="1" applyBorder="1" applyAlignment="1">
      <alignment horizontal="center" vertical="center" wrapText="1"/>
    </xf>
    <xf numFmtId="177" fontId="5" fillId="0" borderId="1" xfId="0" applyNumberFormat="1"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9"/>
  <sheetViews>
    <sheetView tabSelected="1" workbookViewId="0">
      <selection activeCell="A3" sqref="A3:O3"/>
    </sheetView>
  </sheetViews>
  <sheetFormatPr defaultColWidth="9" defaultRowHeight="13.5"/>
  <cols>
    <col min="5" max="5" width="11.375" customWidth="1"/>
    <col min="6" max="6" width="11.75" customWidth="1"/>
    <col min="7" max="7" width="14.125" customWidth="1"/>
    <col min="8" max="8" width="11.75" customWidth="1"/>
    <col min="9" max="9" width="13.875" customWidth="1"/>
    <col min="10" max="10" width="14.875" customWidth="1"/>
    <col min="11" max="11" width="13.875" customWidth="1"/>
    <col min="12" max="12" width="13.125" customWidth="1"/>
    <col min="13" max="13" width="14" customWidth="1"/>
    <col min="14" max="15" width="12.5" customWidth="1"/>
  </cols>
  <sheetData>
    <row r="1" ht="28.5" spans="1:15">
      <c r="A1" s="1" t="s">
        <v>0</v>
      </c>
      <c r="B1" s="1"/>
      <c r="C1" s="1"/>
      <c r="D1" s="1"/>
      <c r="E1" s="1"/>
      <c r="F1" s="1"/>
      <c r="G1" s="1"/>
      <c r="H1" s="1"/>
      <c r="I1" s="1"/>
      <c r="J1" s="1"/>
      <c r="K1" s="1"/>
      <c r="L1" s="14"/>
      <c r="M1" s="1"/>
      <c r="N1" s="1"/>
      <c r="O1" s="1"/>
    </row>
    <row r="2" ht="63" customHeight="1" spans="1:15">
      <c r="A2" s="2" t="s">
        <v>1</v>
      </c>
      <c r="B2" s="3"/>
      <c r="C2" s="3"/>
      <c r="D2" s="3"/>
      <c r="E2" s="3"/>
      <c r="F2" s="3"/>
      <c r="G2" s="3"/>
      <c r="H2" s="3"/>
      <c r="I2" s="3"/>
      <c r="J2" s="3"/>
      <c r="K2" s="3"/>
      <c r="L2" s="3"/>
      <c r="M2" s="3"/>
      <c r="N2" s="3"/>
      <c r="O2" s="3"/>
    </row>
    <row r="3" ht="50" customHeight="1" spans="1:15">
      <c r="A3" s="4" t="s">
        <v>2</v>
      </c>
      <c r="B3" s="4"/>
      <c r="C3" s="4"/>
      <c r="D3" s="4"/>
      <c r="E3" s="4"/>
      <c r="F3" s="4"/>
      <c r="G3" s="4"/>
      <c r="H3" s="4"/>
      <c r="I3" s="4"/>
      <c r="J3" s="4"/>
      <c r="K3" s="4"/>
      <c r="L3" s="4"/>
      <c r="M3" s="4"/>
      <c r="N3" s="4"/>
      <c r="O3" s="4"/>
    </row>
    <row r="4" ht="18.75" spans="1:15">
      <c r="A4" s="5" t="s">
        <v>3</v>
      </c>
      <c r="B4" s="5" t="s">
        <v>4</v>
      </c>
      <c r="C4" s="5" t="s">
        <v>5</v>
      </c>
      <c r="D4" s="5" t="s">
        <v>6</v>
      </c>
      <c r="E4" s="5" t="s">
        <v>7</v>
      </c>
      <c r="F4" s="5" t="s">
        <v>8</v>
      </c>
      <c r="G4" s="5"/>
      <c r="H4" s="5" t="s">
        <v>9</v>
      </c>
      <c r="I4" s="5"/>
      <c r="J4" s="5"/>
      <c r="K4" s="5"/>
      <c r="L4" s="15"/>
      <c r="M4" s="16" t="s">
        <v>10</v>
      </c>
      <c r="N4" s="5" t="s">
        <v>11</v>
      </c>
      <c r="O4" s="5" t="s">
        <v>12</v>
      </c>
    </row>
    <row r="5" ht="18.75" spans="1:15">
      <c r="A5" s="5"/>
      <c r="B5" s="5"/>
      <c r="C5" s="5"/>
      <c r="D5" s="5"/>
      <c r="E5" s="5"/>
      <c r="F5" s="5"/>
      <c r="G5" s="5"/>
      <c r="H5" s="5" t="s">
        <v>13</v>
      </c>
      <c r="I5" s="5" t="s">
        <v>14</v>
      </c>
      <c r="J5" s="5" t="s">
        <v>15</v>
      </c>
      <c r="K5" s="5"/>
      <c r="L5" s="15"/>
      <c r="M5" s="16"/>
      <c r="N5" s="5"/>
      <c r="O5" s="5"/>
    </row>
    <row r="6" spans="1:15">
      <c r="A6" s="5"/>
      <c r="B6" s="5"/>
      <c r="C6" s="5"/>
      <c r="D6" s="5"/>
      <c r="E6" s="5"/>
      <c r="F6" s="5" t="s">
        <v>16</v>
      </c>
      <c r="G6" s="5" t="s">
        <v>17</v>
      </c>
      <c r="H6" s="5"/>
      <c r="I6" s="5"/>
      <c r="J6" s="5" t="s">
        <v>18</v>
      </c>
      <c r="K6" s="5" t="s">
        <v>19</v>
      </c>
      <c r="L6" s="15" t="s">
        <v>20</v>
      </c>
      <c r="M6" s="16"/>
      <c r="N6" s="5"/>
      <c r="O6" s="5"/>
    </row>
    <row r="7" ht="56" customHeight="1" spans="1:15">
      <c r="A7" s="6"/>
      <c r="B7" s="6"/>
      <c r="C7" s="6"/>
      <c r="D7" s="6"/>
      <c r="E7" s="6"/>
      <c r="F7" s="5"/>
      <c r="G7" s="5"/>
      <c r="H7" s="5"/>
      <c r="I7" s="5"/>
      <c r="J7" s="5"/>
      <c r="K7" s="5"/>
      <c r="L7" s="15"/>
      <c r="M7" s="16"/>
      <c r="N7" s="5"/>
      <c r="O7" s="5"/>
    </row>
    <row r="8" ht="18.75" spans="1:15">
      <c r="A8" s="7" t="s">
        <v>21</v>
      </c>
      <c r="B8" s="7"/>
      <c r="C8" s="7"/>
      <c r="D8" s="7"/>
      <c r="E8" s="7"/>
      <c r="F8" s="8">
        <f t="shared" ref="F8:J8" si="0">SUM(F9:F19)</f>
        <v>1296</v>
      </c>
      <c r="G8" s="8">
        <f t="shared" si="0"/>
        <v>1296</v>
      </c>
      <c r="H8" s="8">
        <f t="shared" si="0"/>
        <v>1296</v>
      </c>
      <c r="I8" s="8">
        <f t="shared" si="0"/>
        <v>518.4</v>
      </c>
      <c r="J8" s="8">
        <f t="shared" si="0"/>
        <v>279044</v>
      </c>
      <c r="K8" s="8">
        <v>400</v>
      </c>
      <c r="L8" s="8">
        <f t="shared" ref="L8:O8" si="1">SUM(L9:L19)</f>
        <v>697.61</v>
      </c>
      <c r="M8" s="8">
        <f t="shared" si="1"/>
        <v>678.57</v>
      </c>
      <c r="N8" s="8">
        <v>100</v>
      </c>
      <c r="O8" s="8">
        <f t="shared" si="1"/>
        <v>67857</v>
      </c>
    </row>
    <row r="9" ht="37.5" spans="1:15">
      <c r="A9" s="9">
        <v>1</v>
      </c>
      <c r="B9" s="10" t="s">
        <v>22</v>
      </c>
      <c r="C9" s="11" t="s">
        <v>23</v>
      </c>
      <c r="D9" s="11" t="s">
        <v>23</v>
      </c>
      <c r="E9" s="11" t="s">
        <v>24</v>
      </c>
      <c r="F9" s="12">
        <v>140</v>
      </c>
      <c r="G9" s="12">
        <v>140</v>
      </c>
      <c r="H9" s="12">
        <v>140</v>
      </c>
      <c r="I9" s="13">
        <f t="shared" ref="I9:I19" si="2">H9*0.4</f>
        <v>56</v>
      </c>
      <c r="J9" s="13">
        <v>56716</v>
      </c>
      <c r="K9" s="13">
        <v>400</v>
      </c>
      <c r="L9" s="17">
        <f t="shared" ref="L9:L19" si="3">J9/K9</f>
        <v>141.79</v>
      </c>
      <c r="M9" s="17">
        <f t="shared" ref="M9:M19" si="4">IF(L9&gt;=G9,G9,L9)</f>
        <v>140</v>
      </c>
      <c r="N9" s="13">
        <v>100</v>
      </c>
      <c r="O9" s="17">
        <f t="shared" ref="O9:O14" si="5">M9*N9</f>
        <v>14000</v>
      </c>
    </row>
    <row r="10" ht="75" spans="1:15">
      <c r="A10" s="9">
        <v>2</v>
      </c>
      <c r="B10" s="10" t="s">
        <v>22</v>
      </c>
      <c r="C10" s="11" t="s">
        <v>25</v>
      </c>
      <c r="D10" s="13" t="s">
        <v>26</v>
      </c>
      <c r="E10" s="11" t="s">
        <v>27</v>
      </c>
      <c r="F10" s="12">
        <v>200</v>
      </c>
      <c r="G10" s="12">
        <v>200</v>
      </c>
      <c r="H10" s="12">
        <v>200</v>
      </c>
      <c r="I10" s="13">
        <f t="shared" si="2"/>
        <v>80</v>
      </c>
      <c r="J10" s="13">
        <v>81216</v>
      </c>
      <c r="K10" s="13">
        <v>400</v>
      </c>
      <c r="L10" s="17">
        <f t="shared" si="3"/>
        <v>203.04</v>
      </c>
      <c r="M10" s="17">
        <f t="shared" si="4"/>
        <v>200</v>
      </c>
      <c r="N10" s="13">
        <v>100</v>
      </c>
      <c r="O10" s="17">
        <f t="shared" si="5"/>
        <v>20000</v>
      </c>
    </row>
    <row r="11" ht="37.5" spans="1:15">
      <c r="A11" s="9">
        <v>3</v>
      </c>
      <c r="B11" s="10" t="s">
        <v>22</v>
      </c>
      <c r="C11" s="11" t="s">
        <v>28</v>
      </c>
      <c r="D11" s="11" t="s">
        <v>29</v>
      </c>
      <c r="E11" s="11" t="s">
        <v>30</v>
      </c>
      <c r="F11" s="12">
        <v>300</v>
      </c>
      <c r="G11" s="12">
        <v>300</v>
      </c>
      <c r="H11" s="12">
        <v>300</v>
      </c>
      <c r="I11" s="13">
        <f t="shared" si="2"/>
        <v>120</v>
      </c>
      <c r="J11" s="13">
        <v>0</v>
      </c>
      <c r="K11" s="13">
        <v>400</v>
      </c>
      <c r="L11" s="17">
        <f t="shared" si="3"/>
        <v>0</v>
      </c>
      <c r="M11" s="17">
        <f t="shared" si="4"/>
        <v>0</v>
      </c>
      <c r="N11" s="13">
        <v>100</v>
      </c>
      <c r="O11" s="17">
        <f t="shared" si="5"/>
        <v>0</v>
      </c>
    </row>
    <row r="12" ht="37.5" spans="1:15">
      <c r="A12" s="9">
        <v>4</v>
      </c>
      <c r="B12" s="10" t="s">
        <v>22</v>
      </c>
      <c r="C12" s="11" t="s">
        <v>31</v>
      </c>
      <c r="D12" s="11" t="s">
        <v>32</v>
      </c>
      <c r="E12" s="11" t="s">
        <v>33</v>
      </c>
      <c r="F12" s="12">
        <v>60</v>
      </c>
      <c r="G12" s="12">
        <v>60</v>
      </c>
      <c r="H12" s="12">
        <v>60</v>
      </c>
      <c r="I12" s="13">
        <f t="shared" si="2"/>
        <v>24</v>
      </c>
      <c r="J12" s="13">
        <v>0</v>
      </c>
      <c r="K12" s="13">
        <v>400</v>
      </c>
      <c r="L12" s="17">
        <f t="shared" si="3"/>
        <v>0</v>
      </c>
      <c r="M12" s="17">
        <f t="shared" si="4"/>
        <v>0</v>
      </c>
      <c r="N12" s="13">
        <v>100</v>
      </c>
      <c r="O12" s="17">
        <f t="shared" si="5"/>
        <v>0</v>
      </c>
    </row>
    <row r="13" ht="37.5" spans="1:15">
      <c r="A13" s="9">
        <v>5</v>
      </c>
      <c r="B13" s="10" t="s">
        <v>22</v>
      </c>
      <c r="C13" s="11" t="s">
        <v>34</v>
      </c>
      <c r="D13" s="11" t="s">
        <v>34</v>
      </c>
      <c r="E13" s="11" t="s">
        <v>35</v>
      </c>
      <c r="F13" s="12">
        <v>300</v>
      </c>
      <c r="G13" s="12">
        <v>300</v>
      </c>
      <c r="H13" s="12">
        <v>300</v>
      </c>
      <c r="I13" s="13">
        <f t="shared" si="2"/>
        <v>120</v>
      </c>
      <c r="J13" s="13">
        <v>89028</v>
      </c>
      <c r="K13" s="13">
        <v>400</v>
      </c>
      <c r="L13" s="17">
        <f t="shared" si="3"/>
        <v>222.57</v>
      </c>
      <c r="M13" s="17">
        <f t="shared" si="4"/>
        <v>222.57</v>
      </c>
      <c r="N13" s="13">
        <v>100</v>
      </c>
      <c r="O13" s="17">
        <f t="shared" si="5"/>
        <v>22257</v>
      </c>
    </row>
    <row r="14" ht="37.5" spans="1:15">
      <c r="A14" s="9">
        <v>6</v>
      </c>
      <c r="B14" s="10" t="s">
        <v>22</v>
      </c>
      <c r="C14" s="11" t="s">
        <v>36</v>
      </c>
      <c r="D14" s="11" t="s">
        <v>36</v>
      </c>
      <c r="E14" s="11" t="s">
        <v>35</v>
      </c>
      <c r="F14" s="12">
        <v>80</v>
      </c>
      <c r="G14" s="12">
        <v>80</v>
      </c>
      <c r="H14" s="12">
        <v>80</v>
      </c>
      <c r="I14" s="13">
        <f t="shared" si="2"/>
        <v>32</v>
      </c>
      <c r="J14" s="13">
        <v>37204</v>
      </c>
      <c r="K14" s="13">
        <v>400</v>
      </c>
      <c r="L14" s="17">
        <f t="shared" si="3"/>
        <v>93.01</v>
      </c>
      <c r="M14" s="17">
        <f t="shared" si="4"/>
        <v>80</v>
      </c>
      <c r="N14" s="13">
        <v>100</v>
      </c>
      <c r="O14" s="17">
        <f t="shared" si="5"/>
        <v>8000</v>
      </c>
    </row>
    <row r="15" ht="37.5" spans="1:15">
      <c r="A15" s="9">
        <v>7</v>
      </c>
      <c r="B15" s="10" t="s">
        <v>22</v>
      </c>
      <c r="C15" s="11" t="s">
        <v>37</v>
      </c>
      <c r="D15" s="11" t="s">
        <v>37</v>
      </c>
      <c r="E15" s="11" t="s">
        <v>35</v>
      </c>
      <c r="F15" s="12">
        <v>30</v>
      </c>
      <c r="G15" s="12">
        <v>30</v>
      </c>
      <c r="H15" s="12">
        <v>30</v>
      </c>
      <c r="I15" s="13">
        <f t="shared" si="2"/>
        <v>12</v>
      </c>
      <c r="J15" s="13">
        <v>12200</v>
      </c>
      <c r="K15" s="13">
        <v>400</v>
      </c>
      <c r="L15" s="17">
        <f t="shared" si="3"/>
        <v>30.5</v>
      </c>
      <c r="M15" s="17">
        <f t="shared" si="4"/>
        <v>30</v>
      </c>
      <c r="N15" s="13">
        <v>100</v>
      </c>
      <c r="O15" s="17">
        <v>3000</v>
      </c>
    </row>
    <row r="16" ht="37.5" spans="1:15">
      <c r="A16" s="9">
        <v>8</v>
      </c>
      <c r="B16" s="10" t="s">
        <v>22</v>
      </c>
      <c r="C16" s="11" t="s">
        <v>38</v>
      </c>
      <c r="D16" s="11" t="s">
        <v>38</v>
      </c>
      <c r="E16" s="11" t="s">
        <v>35</v>
      </c>
      <c r="F16" s="12">
        <v>6</v>
      </c>
      <c r="G16" s="12">
        <v>6</v>
      </c>
      <c r="H16" s="12">
        <v>6</v>
      </c>
      <c r="I16" s="13">
        <f t="shared" si="2"/>
        <v>2.4</v>
      </c>
      <c r="J16" s="13">
        <v>2680</v>
      </c>
      <c r="K16" s="13">
        <v>400</v>
      </c>
      <c r="L16" s="17">
        <f t="shared" si="3"/>
        <v>6.7</v>
      </c>
      <c r="M16" s="17">
        <f t="shared" si="4"/>
        <v>6</v>
      </c>
      <c r="N16" s="13">
        <v>100</v>
      </c>
      <c r="O16" s="17">
        <f t="shared" ref="O16:O19" si="6">M16*N16</f>
        <v>600</v>
      </c>
    </row>
    <row r="17" ht="37.5" spans="1:15">
      <c r="A17" s="9">
        <v>9</v>
      </c>
      <c r="B17" s="10" t="s">
        <v>22</v>
      </c>
      <c r="C17" s="11" t="s">
        <v>39</v>
      </c>
      <c r="D17" s="11" t="s">
        <v>39</v>
      </c>
      <c r="E17" s="11" t="s">
        <v>40</v>
      </c>
      <c r="F17" s="12">
        <v>25</v>
      </c>
      <c r="G17" s="12">
        <v>25</v>
      </c>
      <c r="H17" s="12">
        <v>25</v>
      </c>
      <c r="I17" s="13">
        <f t="shared" si="2"/>
        <v>10</v>
      </c>
      <c r="J17" s="13">
        <v>0</v>
      </c>
      <c r="K17" s="13">
        <v>400</v>
      </c>
      <c r="L17" s="17">
        <f t="shared" si="3"/>
        <v>0</v>
      </c>
      <c r="M17" s="17">
        <f t="shared" si="4"/>
        <v>0</v>
      </c>
      <c r="N17" s="13">
        <v>100</v>
      </c>
      <c r="O17" s="17">
        <f t="shared" si="6"/>
        <v>0</v>
      </c>
    </row>
    <row r="18" ht="37.5" spans="1:15">
      <c r="A18" s="9">
        <v>10</v>
      </c>
      <c r="B18" s="10" t="s">
        <v>22</v>
      </c>
      <c r="C18" s="11" t="s">
        <v>41</v>
      </c>
      <c r="D18" s="11" t="s">
        <v>41</v>
      </c>
      <c r="E18" s="11" t="s">
        <v>40</v>
      </c>
      <c r="F18" s="12">
        <v>25</v>
      </c>
      <c r="G18" s="12">
        <v>25</v>
      </c>
      <c r="H18" s="12">
        <v>25</v>
      </c>
      <c r="I18" s="13">
        <f t="shared" si="2"/>
        <v>10</v>
      </c>
      <c r="J18" s="13">
        <v>0</v>
      </c>
      <c r="K18" s="13">
        <v>400</v>
      </c>
      <c r="L18" s="17">
        <f t="shared" si="3"/>
        <v>0</v>
      </c>
      <c r="M18" s="17">
        <f t="shared" si="4"/>
        <v>0</v>
      </c>
      <c r="N18" s="13">
        <v>100</v>
      </c>
      <c r="O18" s="17">
        <f t="shared" si="6"/>
        <v>0</v>
      </c>
    </row>
    <row r="19" ht="37.5" spans="1:15">
      <c r="A19" s="9">
        <v>11</v>
      </c>
      <c r="B19" s="10" t="s">
        <v>22</v>
      </c>
      <c r="C19" s="11" t="s">
        <v>42</v>
      </c>
      <c r="D19" s="11" t="s">
        <v>42</v>
      </c>
      <c r="E19" s="11" t="s">
        <v>43</v>
      </c>
      <c r="F19" s="12">
        <v>130</v>
      </c>
      <c r="G19" s="12">
        <v>130</v>
      </c>
      <c r="H19" s="12">
        <v>130</v>
      </c>
      <c r="I19" s="13">
        <f t="shared" si="2"/>
        <v>52</v>
      </c>
      <c r="J19" s="13">
        <v>0</v>
      </c>
      <c r="K19" s="13">
        <v>400</v>
      </c>
      <c r="L19" s="17">
        <f t="shared" si="3"/>
        <v>0</v>
      </c>
      <c r="M19" s="17">
        <f t="shared" si="4"/>
        <v>0</v>
      </c>
      <c r="N19" s="13">
        <v>100</v>
      </c>
      <c r="O19" s="17">
        <f t="shared" si="6"/>
        <v>0</v>
      </c>
    </row>
  </sheetData>
  <mergeCells count="22">
    <mergeCell ref="A1:O1"/>
    <mergeCell ref="A2:O2"/>
    <mergeCell ref="A3:O3"/>
    <mergeCell ref="H4:L4"/>
    <mergeCell ref="J5:L5"/>
    <mergeCell ref="A8:E8"/>
    <mergeCell ref="A4:A7"/>
    <mergeCell ref="B4:B7"/>
    <mergeCell ref="C4:C7"/>
    <mergeCell ref="D4:D7"/>
    <mergeCell ref="E4:E7"/>
    <mergeCell ref="F6:F7"/>
    <mergeCell ref="G6:G7"/>
    <mergeCell ref="H5:H7"/>
    <mergeCell ref="I5:I7"/>
    <mergeCell ref="J6:J7"/>
    <mergeCell ref="K6:K7"/>
    <mergeCell ref="L6:L7"/>
    <mergeCell ref="M4:M7"/>
    <mergeCell ref="N4:N7"/>
    <mergeCell ref="O4:O7"/>
    <mergeCell ref="F4:G5"/>
  </mergeCells>
  <dataValidations count="1">
    <dataValidation type="list" allowBlank="1" showInputMessage="1" showErrorMessage="1" sqref="B8 B9:B19">
      <formula1>"小麦,稻谷"</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礼让让</cp:lastModifiedBy>
  <dcterms:created xsi:type="dcterms:W3CDTF">2024-10-25T09:33:00Z</dcterms:created>
  <dcterms:modified xsi:type="dcterms:W3CDTF">2024-10-28T00:57:41Z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92FBCC254DB44C969C9EDD205C2ABEBB_11</vt:lpwstr>
  </property>
  <property fmtid="{D5CDD505-2E9C-101B-9397-08002B2CF9AE}" pid="3" name="KSOProductBuildVer">
    <vt:lpwstr>2052-12.1.0.16388</vt:lpwstr>
  </property>
</Properties>
</file>